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5/8/BALANGE GENERAL/"/>
    </mc:Choice>
  </mc:AlternateContent>
  <xr:revisionPtr revIDLastSave="630" documentId="13_ncr:1_{16B959F5-D612-4C0F-BCBC-C7A554C5ACD8}" xr6:coauthVersionLast="47" xr6:coauthVersionMax="47" xr10:uidLastSave="{0E7A9358-9B2E-4F5E-ACD6-1D22642B815B}"/>
  <bookViews>
    <workbookView xWindow="-120" yWindow="-120" windowWidth="29040" windowHeight="15840" firstSheet="2" activeTab="7" xr2:uid="{00000000-000D-0000-FFFF-FFFF00000000}"/>
  </bookViews>
  <sheets>
    <sheet name="ENERO 2025" sheetId="9" r:id="rId1"/>
    <sheet name="FEBRERO 2025" sheetId="13" r:id="rId2"/>
    <sheet name="MARZO 2025" sheetId="14" r:id="rId3"/>
    <sheet name="ABRIL 2025" sheetId="15" r:id="rId4"/>
    <sheet name="MAYO 2025" sheetId="16" r:id="rId5"/>
    <sheet name="JUNIO 2025" sheetId="17" r:id="rId6"/>
    <sheet name="JULIO 2025" sheetId="18" r:id="rId7"/>
    <sheet name="AGOSTO 2025" sheetId="19" r:id="rId8"/>
    <sheet name="FEBRERO 2023" sheetId="10" state="hidden" r:id="rId9"/>
    <sheet name="MARZO 2023" sheetId="11" state="hidden" r:id="rId10"/>
    <sheet name="ABRIL 2023" sheetId="12" state="hidden" r:id="rId11"/>
    <sheet name="MAYO 2023" sheetId="1" state="hidden" r:id="rId12"/>
    <sheet name="JUNIO 2023" sheetId="2" state="hidden" r:id="rId13"/>
    <sheet name="JULIO 2023" sheetId="3" state="hidden" r:id="rId14"/>
    <sheet name="AGOSTO 2023" sheetId="4" state="hidden" r:id="rId15"/>
    <sheet name="SEPTIEMBRE 2023" sheetId="5" state="hidden" r:id="rId16"/>
    <sheet name="OCTUBRE 2023" sheetId="6" state="hidden" r:id="rId17"/>
    <sheet name="NOVIEMBRE 2023" sheetId="7" state="hidden" r:id="rId18"/>
    <sheet name="DICIEMBRE 2023" sheetId="8" state="hidden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9" l="1"/>
  <c r="F33" i="19" s="1"/>
  <c r="F23" i="19"/>
  <c r="F17" i="19"/>
  <c r="F31" i="18"/>
  <c r="F33" i="18" s="1"/>
  <c r="F23" i="18"/>
  <c r="F17" i="18"/>
  <c r="F31" i="17"/>
  <c r="F33" i="17" s="1"/>
  <c r="F23" i="17"/>
  <c r="F17" i="17"/>
  <c r="F31" i="16"/>
  <c r="F33" i="16" s="1"/>
  <c r="F23" i="16"/>
  <c r="F17" i="16"/>
  <c r="F31" i="15"/>
  <c r="F33" i="15" s="1"/>
  <c r="F23" i="15"/>
  <c r="F17" i="15"/>
  <c r="F31" i="14"/>
  <c r="F33" i="14" s="1"/>
  <c r="F23" i="14"/>
  <c r="F17" i="14"/>
  <c r="F31" i="13"/>
  <c r="F33" i="13" s="1"/>
  <c r="F23" i="13"/>
  <c r="F17" i="13"/>
  <c r="F31" i="9"/>
  <c r="F33" i="9" s="1"/>
  <c r="F23" i="9"/>
  <c r="F17" i="9"/>
  <c r="F26" i="19" l="1"/>
  <c r="F38" i="19" s="1"/>
  <c r="F39" i="19" s="1"/>
  <c r="F26" i="18"/>
  <c r="F38" i="18" s="1"/>
  <c r="F39" i="18" s="1"/>
  <c r="F26" i="17"/>
  <c r="F38" i="17" s="1"/>
  <c r="F39" i="17" s="1"/>
  <c r="F26" i="16"/>
  <c r="F38" i="16" s="1"/>
  <c r="F39" i="16" s="1"/>
  <c r="F26" i="15"/>
  <c r="F38" i="15" s="1"/>
  <c r="F39" i="15" s="1"/>
  <c r="F26" i="14"/>
  <c r="F38" i="14" s="1"/>
  <c r="F39" i="14"/>
  <c r="F26" i="13"/>
  <c r="F38" i="13" s="1"/>
  <c r="F39" i="13" s="1"/>
  <c r="F26" i="9"/>
  <c r="F38" i="9" s="1"/>
  <c r="F39" i="9" s="1"/>
  <c r="F32" i="8"/>
  <c r="F34" i="8" s="1"/>
  <c r="F24" i="8"/>
  <c r="F18" i="8"/>
  <c r="F32" i="7"/>
  <c r="F34" i="7" s="1"/>
  <c r="F24" i="7"/>
  <c r="F18" i="7"/>
  <c r="F27" i="8" l="1"/>
  <c r="F39" i="8" s="1"/>
  <c r="F40" i="8" s="1"/>
  <c r="F27" i="7"/>
  <c r="F39" i="7" s="1"/>
  <c r="F40" i="7" s="1"/>
  <c r="F27" i="6"/>
  <c r="F24" i="6"/>
  <c r="F32" i="6"/>
  <c r="F34" i="6" s="1"/>
  <c r="F18" i="6"/>
  <c r="F32" i="5"/>
  <c r="F34" i="5" s="1"/>
  <c r="F24" i="5"/>
  <c r="F18" i="5"/>
  <c r="F32" i="4"/>
  <c r="F34" i="4" s="1"/>
  <c r="F24" i="4"/>
  <c r="F18" i="4"/>
  <c r="F39" i="6" l="1"/>
  <c r="F40" i="6" s="1"/>
  <c r="F27" i="5"/>
  <c r="F39" i="5" s="1"/>
  <c r="F40" i="5" s="1"/>
  <c r="F27" i="4"/>
  <c r="F39" i="4" s="1"/>
  <c r="F40" i="4" s="1"/>
  <c r="F32" i="3" l="1"/>
  <c r="F34" i="3" s="1"/>
  <c r="F24" i="3"/>
  <c r="F18" i="3"/>
  <c r="F32" i="2"/>
  <c r="F34" i="2" s="1"/>
  <c r="F24" i="2"/>
  <c r="F18" i="2"/>
  <c r="F27" i="3" l="1"/>
  <c r="F39" i="3" s="1"/>
  <c r="F40" i="3" s="1"/>
  <c r="F27" i="2"/>
  <c r="F39" i="2" s="1"/>
  <c r="F40" i="2" s="1"/>
  <c r="F32" i="1"/>
  <c r="F34" i="1" s="1"/>
  <c r="F24" i="1"/>
  <c r="F18" i="1"/>
  <c r="F32" i="12"/>
  <c r="F34" i="12" s="1"/>
  <c r="F24" i="12"/>
  <c r="F18" i="12"/>
  <c r="F32" i="11"/>
  <c r="F34" i="11" s="1"/>
  <c r="F24" i="11"/>
  <c r="F27" i="11" s="1"/>
  <c r="F39" i="11" s="1"/>
  <c r="F18" i="11"/>
  <c r="F27" i="1" l="1"/>
  <c r="F39" i="1" s="1"/>
  <c r="F40" i="1" s="1"/>
  <c r="F27" i="12"/>
  <c r="F39" i="12" s="1"/>
  <c r="F40" i="12" s="1"/>
  <c r="F40" i="11"/>
  <c r="F18" i="10" l="1"/>
  <c r="F32" i="10"/>
  <c r="F34" i="10" s="1"/>
  <c r="F24" i="10"/>
  <c r="F27" i="10" l="1"/>
  <c r="F39" i="10" l="1"/>
  <c r="F40" i="10" s="1"/>
</calcChain>
</file>

<file path=xl/sharedStrings.xml><?xml version="1.0" encoding="utf-8"?>
<sst xmlns="http://schemas.openxmlformats.org/spreadsheetml/2006/main" count="551" uniqueCount="48">
  <si>
    <t>ACTIVOS</t>
  </si>
  <si>
    <t>ACTIVOS CORRIENTES</t>
  </si>
  <si>
    <t>DISPONIBILIDAD EN CAJA Y BANCO                                                                                        313,700.79</t>
  </si>
  <si>
    <t>INVENTARIOS                                                                                                                        2, 609, 414.25</t>
  </si>
  <si>
    <t>TOTAL DE ACTIVOS CORRIENTES                                                                                      2, 637, 439.37</t>
  </si>
  <si>
    <t>ACTIVOS NO CORRIENTES</t>
  </si>
  <si>
    <t>BIENES DE USO (ACTIVOS NO FINANCIEROS)</t>
  </si>
  <si>
    <t xml:space="preserve">TOTAL DE ACTIVOS NO CORRIENTES        </t>
  </si>
  <si>
    <t xml:space="preserve">                                                                                                                                          </t>
  </si>
  <si>
    <r>
      <t xml:space="preserve">TOTAL DE ACTIVOS                                 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</si>
  <si>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 xml:space="preserve">               </t>
  </si>
  <si>
    <t xml:space="preserve">PASIVOS </t>
  </si>
  <si>
    <t>PASIVOS CORRIENTES</t>
  </si>
  <si>
    <t xml:space="preserve">CUENTAS POR PAGAR                                                                                                           1, 265, 295.83                                                                        </t>
  </si>
  <si>
    <t xml:space="preserve">TOTAL PASIVOS CORRIENTES                                                                                             1, 265, 295.83                                                                        </t>
  </si>
  <si>
    <t>PASIVOS NO CORRIENTES</t>
  </si>
  <si>
    <t xml:space="preserve">TOTAL PASIVOS                                                                                                                     1, 265, 295.83                                                                        </t>
  </si>
  <si>
    <t>PATRIMONIO</t>
  </si>
  <si>
    <t xml:space="preserve">PATRIMONIO INICIAL                                                                                                       </t>
  </si>
  <si>
    <r>
      <t xml:space="preserve">RESULTADO NETO DEL EJERCICIO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</t>
    </r>
  </si>
  <si>
    <r>
      <t xml:space="preserve">TOTAL PATRIMONIO  NETO                                                                                              </t>
    </r>
    <r>
      <rPr>
        <b/>
        <u/>
        <sz val="11"/>
        <color theme="1"/>
        <rFont val="Calibri"/>
        <family val="2"/>
        <scheme val="minor"/>
      </rPr>
      <t>32, 114, 136.22</t>
    </r>
    <r>
      <rPr>
        <b/>
        <sz val="11"/>
        <color theme="1"/>
        <rFont val="Calibri"/>
        <family val="2"/>
        <scheme val="minor"/>
      </rPr>
      <t xml:space="preserve">                                             </t>
    </r>
  </si>
  <si>
    <r>
      <t xml:space="preserve">TOTAL PASIVOS Y PATRIMONIO NETO                                                                           </t>
    </r>
    <r>
      <rPr>
        <b/>
        <u val="double"/>
        <sz val="11"/>
        <color theme="1"/>
        <rFont val="Calibri"/>
        <family val="2"/>
        <scheme val="minor"/>
      </rPr>
      <t>33, 379, 432.05</t>
    </r>
  </si>
  <si>
    <t>BALANCE GENERAL</t>
  </si>
  <si>
    <t>EN PESOS DOMINICANOS</t>
  </si>
  <si>
    <t>Licda. Celeste Bautista</t>
  </si>
  <si>
    <t>Dir. Administrativa y Financiera</t>
  </si>
  <si>
    <t>Enc. Administrativa y Financiera</t>
  </si>
  <si>
    <t xml:space="preserve">BIENES INTANGIBLES (LICENCIAS INFORMATICAS)        </t>
  </si>
  <si>
    <t xml:space="preserve">BIENES INTANGIBLES (SEGURO DE BIENES MUEBLES)  </t>
  </si>
  <si>
    <t>AL  28 DE FEBRERO DEL AÑO 2023</t>
  </si>
  <si>
    <t>AL  31 DE MARZO DEL AÑO 2023</t>
  </si>
  <si>
    <t>AL  30 DE ABRIL DEL AÑO 2023</t>
  </si>
  <si>
    <t>AL  31 DE MAYO DEL AÑO 2023</t>
  </si>
  <si>
    <t>AL  30 DE JUNIO DEL AÑO 2023</t>
  </si>
  <si>
    <t>AL  31 DE JULIO DEL AÑO 2023</t>
  </si>
  <si>
    <t>AL  31 DE AGOSTO DEL AÑO 2023</t>
  </si>
  <si>
    <t>AL  30 DE SEPTIEMBRE DEL AÑO 2023</t>
  </si>
  <si>
    <t>AL  31 DE OCTUBRE DEL AÑO 2023</t>
  </si>
  <si>
    <t>AL  30 DE NOVIEMBRE DEL AÑO 2023</t>
  </si>
  <si>
    <t>AL  31 DE DICIEMBRE DEL AÑO 2023</t>
  </si>
  <si>
    <t>AL  31 DE ENERO DEL AÑO 2025</t>
  </si>
  <si>
    <t>AL  28 DE FEBRERO DEL AÑO 2025</t>
  </si>
  <si>
    <t>AL  31 DE MARZO DEL AÑO 2025</t>
  </si>
  <si>
    <t>AL  30 DE ABRIL DEL AÑO 2025</t>
  </si>
  <si>
    <t>AL  31 DE MAYO DEL AÑO 2025</t>
  </si>
  <si>
    <t>AL  30 DE JUNIO DEL AÑO 2025</t>
  </si>
  <si>
    <t>AL  31 DE JULIO DEL AÑO 2025</t>
  </si>
  <si>
    <t>AL  31 DE AGOSTO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</si>
</sst>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4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4" fontId="0" fillId="0" borderId="1" xfId="0" applyNumberFormat="1" applyBorder="1" applyAlignment="1">
      <alignment wrapText="1"/>
    </xf>
    <xf numFmtId="4" fontId="1" fillId="0" borderId="0" xfId="0" applyNumberFormat="1" applyFont="1"/>
    <xf numFmtId="0" fontId="1" fillId="0" borderId="0" xfId="0" applyFont="1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Border="1"/>
    <xf numFmtId="0" fontId="1" fillId="0" borderId="2" xfId="0" applyFont="1" applyBorder="1"/>
    <xf numFmtId="4" fontId="0" fillId="0" borderId="1" xfId="0" applyNumberFormat="1" applyBorder="1" applyAlignment="1">
      <alignment vertical="center"/>
    </xf>
    <xf numFmtId="4" fontId="1" fillId="0" borderId="3" xfId="0" applyNumberFormat="1" applyFont="1" applyBorder="1"/>
    <xf numFmtId="0" fontId="1" fillId="0" borderId="3" xfId="0" applyFont="1" applyBorder="1"/>
    <xf numFmtId="4" fontId="1" fillId="0" borderId="1" xfId="0" applyNumberFormat="1" applyFont="1" applyBorder="1"/>
    <xf numFmtId="0" fontId="1" fillId="0" borderId="1" xfId="0" applyFont="1" applyBorder="1"/>
    <xf numFmtId="4" fontId="1" fillId="0" borderId="4" xfId="0" applyNumberFormat="1" applyFont="1" applyBorder="1"/>
    <xf numFmtId="0" fontId="1" fillId="0" borderId="4" xfId="0" applyFont="1" applyBorder="1"/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726E0-C79D-44BA-AA87-A446FEC05C71}">
  <sheetPr>
    <pageSetUpPr fitToPage="1"/>
  </sheetPr>
  <dimension ref="A7:L45"/>
  <sheetViews>
    <sheetView topLeftCell="A10" workbookViewId="0">
      <selection activeCell="A10"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40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101395.79</v>
      </c>
      <c r="G15" s="12"/>
    </row>
    <row r="16" spans="1:12" x14ac:dyDescent="0.25">
      <c r="A16" s="2" t="s">
        <v>3</v>
      </c>
      <c r="F16" s="13">
        <v>3945522.8</v>
      </c>
      <c r="G16" s="13"/>
    </row>
    <row r="17" spans="1:11" x14ac:dyDescent="0.25">
      <c r="A17" s="6" t="s">
        <v>4</v>
      </c>
      <c r="F17" s="14">
        <f>SUM(F15:F16)</f>
        <v>4046918.59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2968294.34</v>
      </c>
      <c r="G20" s="16"/>
      <c r="K20" s="4"/>
    </row>
    <row r="21" spans="1:11" x14ac:dyDescent="0.25">
      <c r="A21" s="2" t="s">
        <v>28</v>
      </c>
      <c r="F21" s="16">
        <v>293330.59000000003</v>
      </c>
      <c r="G21" s="16"/>
      <c r="K21" s="4"/>
    </row>
    <row r="22" spans="1:11" x14ac:dyDescent="0.25">
      <c r="A22" s="2" t="s">
        <v>6</v>
      </c>
      <c r="F22" s="21">
        <v>63039920.350000001</v>
      </c>
      <c r="G22" s="21"/>
    </row>
    <row r="23" spans="1:11" x14ac:dyDescent="0.25">
      <c r="A23" s="6" t="s">
        <v>7</v>
      </c>
      <c r="F23" s="17">
        <f>F22+F20+F21</f>
        <v>66301545.280000001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70348463.870000005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290240.76</v>
      </c>
      <c r="G30" s="9"/>
    </row>
    <row r="31" spans="1:11" x14ac:dyDescent="0.25">
      <c r="A31" s="6" t="s">
        <v>14</v>
      </c>
      <c r="F31" s="22">
        <f>SUM(F30)</f>
        <v>290240.76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290240.76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70058223.109999999</v>
      </c>
      <c r="G38" s="25"/>
    </row>
    <row r="39" spans="1:9" ht="15.75" thickBot="1" x14ac:dyDescent="0.3">
      <c r="A39" s="6" t="s">
        <v>21</v>
      </c>
      <c r="F39" s="26">
        <f>F33+F38</f>
        <v>70348463.870000005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A45:G45"/>
    <mergeCell ref="A44:G44"/>
    <mergeCell ref="F31:G31"/>
    <mergeCell ref="F33:G33"/>
    <mergeCell ref="F38:G38"/>
    <mergeCell ref="F39:G39"/>
    <mergeCell ref="C43:E43"/>
    <mergeCell ref="F30:G30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3:G23"/>
    <mergeCell ref="F26:G26"/>
    <mergeCell ref="F22:G22"/>
  </mergeCells>
  <printOptions horizontalCentered="1"/>
  <pageMargins left="1.1023622047244095" right="0.70866141732283472" top="0.74803149606299213" bottom="0.74803149606299213" header="0.31496062992125984" footer="0.31496062992125984"/>
  <pageSetup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C67CD-1F7A-4512-9A1F-7874DD27E586}">
  <sheetPr>
    <pageSetUpPr fitToPage="1"/>
  </sheetPr>
  <dimension ref="A8:L45"/>
  <sheetViews>
    <sheetView topLeftCell="A3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30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133200.98000000001</v>
      </c>
      <c r="G16" s="12"/>
    </row>
    <row r="17" spans="1:11" x14ac:dyDescent="0.25">
      <c r="A17" s="2" t="s">
        <v>3</v>
      </c>
      <c r="F17" s="13">
        <v>4458868.53</v>
      </c>
      <c r="G17" s="13"/>
    </row>
    <row r="18" spans="1:11" x14ac:dyDescent="0.25">
      <c r="A18" s="6" t="s">
        <v>4</v>
      </c>
      <c r="F18" s="14">
        <f>SUM(F16:F17)</f>
        <v>4592069.5100000007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65582867.600000001</v>
      </c>
      <c r="G21" s="16"/>
    </row>
    <row r="22" spans="1:11" x14ac:dyDescent="0.25">
      <c r="A22" s="2" t="s">
        <v>27</v>
      </c>
      <c r="F22" s="16">
        <v>2946165.91</v>
      </c>
      <c r="G22" s="16"/>
      <c r="K22" s="4"/>
    </row>
    <row r="23" spans="1:11" x14ac:dyDescent="0.25">
      <c r="A23" s="2" t="s">
        <v>28</v>
      </c>
      <c r="F23" s="21">
        <v>3515966.11</v>
      </c>
      <c r="G23" s="21"/>
      <c r="K23" s="4"/>
    </row>
    <row r="24" spans="1:11" x14ac:dyDescent="0.25">
      <c r="A24" s="6" t="s">
        <v>7</v>
      </c>
      <c r="F24" s="17">
        <f>F21+F22+F23</f>
        <v>72044999.620000005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76637069.13000001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447873.2</v>
      </c>
      <c r="G31" s="9"/>
    </row>
    <row r="32" spans="1:11" x14ac:dyDescent="0.25">
      <c r="A32" s="6" t="s">
        <v>14</v>
      </c>
      <c r="F32" s="22">
        <f>SUM(F31)</f>
        <v>447873.2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447873.2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76189195.930000007</v>
      </c>
      <c r="G39" s="25"/>
    </row>
    <row r="40" spans="1:7" ht="15.75" thickBot="1" x14ac:dyDescent="0.3">
      <c r="A40" s="6" t="s">
        <v>21</v>
      </c>
      <c r="F40" s="26">
        <f>F34+F39</f>
        <v>76637069.13000001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52F57-C93C-455E-8BC3-BF2397E2339A}">
  <sheetPr>
    <pageSetUpPr fitToPage="1"/>
  </sheetPr>
  <dimension ref="A8:L45"/>
  <sheetViews>
    <sheetView topLeftCell="A11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31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348060.99</v>
      </c>
      <c r="G16" s="12"/>
    </row>
    <row r="17" spans="1:11" x14ac:dyDescent="0.25">
      <c r="A17" s="2" t="s">
        <v>3</v>
      </c>
      <c r="F17" s="13">
        <v>2247850.0299999998</v>
      </c>
      <c r="G17" s="13"/>
    </row>
    <row r="18" spans="1:11" x14ac:dyDescent="0.25">
      <c r="A18" s="6" t="s">
        <v>4</v>
      </c>
      <c r="F18" s="14">
        <f>SUM(F16:F17)</f>
        <v>2595911.0199999996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67085761.530000001</v>
      </c>
      <c r="G21" s="16"/>
    </row>
    <row r="22" spans="1:11" x14ac:dyDescent="0.25">
      <c r="A22" s="2" t="s">
        <v>27</v>
      </c>
      <c r="F22" s="16">
        <v>2589719.5499999998</v>
      </c>
      <c r="G22" s="16"/>
      <c r="K22" s="4"/>
    </row>
    <row r="23" spans="1:11" x14ac:dyDescent="0.25">
      <c r="A23" s="2" t="s">
        <v>28</v>
      </c>
      <c r="F23" s="21">
        <v>3191106.04</v>
      </c>
      <c r="G23" s="21"/>
      <c r="K23" s="4"/>
    </row>
    <row r="24" spans="1:11" x14ac:dyDescent="0.25">
      <c r="A24" s="6" t="s">
        <v>7</v>
      </c>
      <c r="F24" s="17">
        <f>F21+F22+F23</f>
        <v>72866587.120000005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75462498.140000001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896181.82</v>
      </c>
      <c r="G31" s="9"/>
    </row>
    <row r="32" spans="1:11" x14ac:dyDescent="0.25">
      <c r="A32" s="6" t="s">
        <v>14</v>
      </c>
      <c r="F32" s="22">
        <f>SUM(F31)</f>
        <v>896181.82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896181.82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74566316.320000008</v>
      </c>
      <c r="G39" s="25"/>
    </row>
    <row r="40" spans="1:7" ht="15.75" thickBot="1" x14ac:dyDescent="0.3">
      <c r="A40" s="6" t="s">
        <v>21</v>
      </c>
      <c r="F40" s="26">
        <f>F34+F39</f>
        <v>75462498.140000001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95" right="0.7" top="0.75" bottom="0.75" header="0.3" footer="0.3"/>
  <pageSetup scale="9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32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260917.87</v>
      </c>
      <c r="G16" s="12"/>
    </row>
    <row r="17" spans="1:11" x14ac:dyDescent="0.25">
      <c r="A17" s="2" t="s">
        <v>3</v>
      </c>
      <c r="F17" s="13">
        <v>3448699.53</v>
      </c>
      <c r="G17" s="13"/>
    </row>
    <row r="18" spans="1:11" x14ac:dyDescent="0.25">
      <c r="A18" s="6" t="s">
        <v>4</v>
      </c>
      <c r="F18" s="14">
        <f>SUM(F16:F17)</f>
        <v>3709617.4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71782478.829999998</v>
      </c>
      <c r="G21" s="16"/>
    </row>
    <row r="22" spans="1:11" x14ac:dyDescent="0.25">
      <c r="A22" s="2" t="s">
        <v>27</v>
      </c>
      <c r="F22" s="16">
        <v>2715164.61</v>
      </c>
      <c r="G22" s="16"/>
      <c r="K22" s="4"/>
    </row>
    <row r="23" spans="1:11" x14ac:dyDescent="0.25">
      <c r="A23" s="2" t="s">
        <v>28</v>
      </c>
      <c r="F23" s="21">
        <v>2855417.31</v>
      </c>
      <c r="G23" s="21"/>
      <c r="K23" s="4"/>
    </row>
    <row r="24" spans="1:11" x14ac:dyDescent="0.25">
      <c r="A24" s="6" t="s">
        <v>7</v>
      </c>
      <c r="F24" s="17">
        <f>F21+F22+F23</f>
        <v>77353060.75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81062678.150000006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690028.66</v>
      </c>
      <c r="G31" s="9"/>
    </row>
    <row r="32" spans="1:11" x14ac:dyDescent="0.25">
      <c r="A32" s="6" t="s">
        <v>14</v>
      </c>
      <c r="F32" s="22">
        <f>SUM(F31)</f>
        <v>690028.66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690028.66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80372649.49000001</v>
      </c>
      <c r="G39" s="25"/>
    </row>
    <row r="40" spans="1:7" ht="15.75" thickBot="1" x14ac:dyDescent="0.3">
      <c r="A40" s="6" t="s">
        <v>21</v>
      </c>
      <c r="F40" s="26">
        <f>F34+F39</f>
        <v>81062678.150000006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95" right="0.7" top="0.75" bottom="0.75" header="0.3" footer="0.3"/>
  <pageSetup scale="9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L46"/>
  <sheetViews>
    <sheetView topLeftCell="A9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33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243006.35</v>
      </c>
      <c r="G16" s="12"/>
    </row>
    <row r="17" spans="1:11" x14ac:dyDescent="0.25">
      <c r="A17" s="2" t="s">
        <v>3</v>
      </c>
      <c r="F17" s="13">
        <v>3247204.8</v>
      </c>
      <c r="G17" s="13"/>
    </row>
    <row r="18" spans="1:11" x14ac:dyDescent="0.25">
      <c r="A18" s="6" t="s">
        <v>4</v>
      </c>
      <c r="F18" s="14">
        <f>SUM(F16:F17)</f>
        <v>3490211.15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2349091.5099999998</v>
      </c>
      <c r="G21" s="16"/>
      <c r="K21" s="4"/>
    </row>
    <row r="22" spans="1:11" x14ac:dyDescent="0.25">
      <c r="A22" s="2" t="s">
        <v>28</v>
      </c>
      <c r="F22" s="16">
        <v>2621291.77</v>
      </c>
      <c r="G22" s="16"/>
      <c r="K22" s="4"/>
    </row>
    <row r="23" spans="1:11" x14ac:dyDescent="0.25">
      <c r="A23" s="2" t="s">
        <v>6</v>
      </c>
      <c r="F23" s="21">
        <v>68470181.849999994</v>
      </c>
      <c r="G23" s="21"/>
    </row>
    <row r="24" spans="1:11" x14ac:dyDescent="0.25">
      <c r="A24" s="6" t="s">
        <v>7</v>
      </c>
      <c r="F24" s="17">
        <f>F23+F21+F22</f>
        <v>73440565.129999995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76930776.280000001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973614.2</v>
      </c>
      <c r="G31" s="9"/>
    </row>
    <row r="32" spans="1:11" x14ac:dyDescent="0.25">
      <c r="A32" s="6" t="s">
        <v>14</v>
      </c>
      <c r="F32" s="22">
        <f>SUM(F31)</f>
        <v>973614.2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973614.2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75957162.079999998</v>
      </c>
      <c r="G39" s="25"/>
    </row>
    <row r="40" spans="1:7" ht="15.75" thickBot="1" x14ac:dyDescent="0.3">
      <c r="A40" s="6" t="s">
        <v>21</v>
      </c>
      <c r="F40" s="26">
        <f>F34+F39</f>
        <v>76930776.280000001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3:G23"/>
    <mergeCell ref="F21:G21"/>
    <mergeCell ref="F22:G22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1.2" right="0.7" top="0.75" bottom="0.75" header="0.3" footer="0.3"/>
  <pageSetup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8:L46"/>
  <sheetViews>
    <sheetView topLeftCell="A10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34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2782428.53</v>
      </c>
      <c r="G17" s="13"/>
    </row>
    <row r="18" spans="1:11" x14ac:dyDescent="0.25">
      <c r="A18" s="6" t="s">
        <v>4</v>
      </c>
      <c r="F18" s="14">
        <f>SUM(F16:F17)</f>
        <v>2978050.6799999997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1980592.2</v>
      </c>
      <c r="G21" s="16"/>
      <c r="K21" s="4"/>
    </row>
    <row r="22" spans="1:11" x14ac:dyDescent="0.25">
      <c r="A22" s="2" t="s">
        <v>28</v>
      </c>
      <c r="F22" s="16">
        <v>2273684.5099999998</v>
      </c>
      <c r="G22" s="16"/>
      <c r="K22" s="4"/>
    </row>
    <row r="23" spans="1:11" x14ac:dyDescent="0.25">
      <c r="A23" s="2" t="s">
        <v>6</v>
      </c>
      <c r="F23" s="21">
        <v>66869848.310000002</v>
      </c>
      <c r="G23" s="21"/>
    </row>
    <row r="24" spans="1:11" x14ac:dyDescent="0.25">
      <c r="A24" s="6" t="s">
        <v>7</v>
      </c>
      <c r="F24" s="17">
        <f>F23+F21+F22</f>
        <v>71124125.020000011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74102175.700000018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1131382.42</v>
      </c>
      <c r="G31" s="9"/>
    </row>
    <row r="32" spans="1:11" x14ac:dyDescent="0.25">
      <c r="A32" s="6" t="s">
        <v>14</v>
      </c>
      <c r="F32" s="22">
        <f>SUM(F31)</f>
        <v>1131382.42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1131382.42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72970793.280000016</v>
      </c>
      <c r="G39" s="25"/>
    </row>
    <row r="40" spans="1:7" ht="15.75" thickBot="1" x14ac:dyDescent="0.3">
      <c r="A40" s="6" t="s">
        <v>21</v>
      </c>
      <c r="F40" s="26">
        <f>F34+F39</f>
        <v>74102175.700000018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25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35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195622.15</v>
      </c>
      <c r="G16" s="12"/>
    </row>
    <row r="17" spans="1:11" x14ac:dyDescent="0.25">
      <c r="A17" s="2" t="s">
        <v>3</v>
      </c>
      <c r="F17" s="13">
        <v>3340026.99</v>
      </c>
      <c r="G17" s="13"/>
    </row>
    <row r="18" spans="1:11" x14ac:dyDescent="0.25">
      <c r="A18" s="6" t="s">
        <v>4</v>
      </c>
      <c r="F18" s="14">
        <f>SUM(F16:F17)</f>
        <v>3535649.14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1614944.28</v>
      </c>
      <c r="G21" s="16"/>
      <c r="K21" s="4"/>
    </row>
    <row r="22" spans="1:11" x14ac:dyDescent="0.25">
      <c r="A22" s="2" t="s">
        <v>28</v>
      </c>
      <c r="F22" s="16">
        <v>1926077.26</v>
      </c>
      <c r="G22" s="16"/>
      <c r="K22" s="4"/>
    </row>
    <row r="23" spans="1:11" x14ac:dyDescent="0.25">
      <c r="A23" s="2" t="s">
        <v>6</v>
      </c>
      <c r="F23" s="21">
        <v>66738866.75</v>
      </c>
      <c r="G23" s="21"/>
    </row>
    <row r="24" spans="1:11" x14ac:dyDescent="0.25">
      <c r="A24" s="6" t="s">
        <v>7</v>
      </c>
      <c r="F24" s="17">
        <f>F23+F21+F22</f>
        <v>70279888.290000007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73815537.430000007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416427.1</v>
      </c>
      <c r="G31" s="9"/>
    </row>
    <row r="32" spans="1:11" x14ac:dyDescent="0.25">
      <c r="A32" s="6" t="s">
        <v>14</v>
      </c>
      <c r="F32" s="22">
        <f>SUM(F31)</f>
        <v>416427.1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416427.1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73399110.330000013</v>
      </c>
      <c r="G39" s="25"/>
    </row>
    <row r="40" spans="1:7" ht="15.75" thickBot="1" x14ac:dyDescent="0.3">
      <c r="A40" s="6" t="s">
        <v>21</v>
      </c>
      <c r="F40" s="26">
        <f>F34+F39</f>
        <v>73815537.430000007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82677165354330717" right="0.23622047244094491" top="0.74803149606299213" bottom="0.74803149606299213" header="0.31496062992125984" footer="0.31496062992125984"/>
  <pageSetup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36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149643.41</v>
      </c>
      <c r="G16" s="12"/>
    </row>
    <row r="17" spans="1:11" x14ac:dyDescent="0.25">
      <c r="A17" s="2" t="s">
        <v>3</v>
      </c>
      <c r="F17" s="13">
        <v>4165931.49</v>
      </c>
      <c r="G17" s="13"/>
    </row>
    <row r="18" spans="1:11" x14ac:dyDescent="0.25">
      <c r="A18" s="6" t="s">
        <v>4</v>
      </c>
      <c r="F18" s="14">
        <f>SUM(F16:F17)</f>
        <v>4315574.9000000004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1261091.46</v>
      </c>
      <c r="G21" s="16"/>
      <c r="K21" s="4"/>
    </row>
    <row r="22" spans="1:11" x14ac:dyDescent="0.25">
      <c r="A22" s="2" t="s">
        <v>28</v>
      </c>
      <c r="F22" s="16">
        <v>1650395.58</v>
      </c>
      <c r="G22" s="16"/>
      <c r="K22" s="4"/>
    </row>
    <row r="23" spans="1:11" x14ac:dyDescent="0.25">
      <c r="A23" s="2" t="s">
        <v>6</v>
      </c>
      <c r="F23" s="21">
        <v>65290701.829999998</v>
      </c>
      <c r="G23" s="21"/>
    </row>
    <row r="24" spans="1:11" x14ac:dyDescent="0.25">
      <c r="A24" s="6" t="s">
        <v>7</v>
      </c>
      <c r="F24" s="17">
        <f>F23+F21+F22</f>
        <v>68202188.870000005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72517763.770000011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71605763.770000011</v>
      </c>
      <c r="G39" s="25"/>
    </row>
    <row r="40" spans="1:7" ht="15.75" thickBot="1" x14ac:dyDescent="0.3">
      <c r="A40" s="6" t="s">
        <v>21</v>
      </c>
      <c r="F40" s="26">
        <f>F34+F39</f>
        <v>72517763.770000011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0.98425196850393704" right="0.98425196850393704" top="0.98425196850393704" bottom="0.98425196850393704" header="0.51181102362204722" footer="0.51181102362204722"/>
  <pageSetup scale="9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37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111560.86</v>
      </c>
      <c r="G16" s="12"/>
    </row>
    <row r="17" spans="1:11" x14ac:dyDescent="0.25">
      <c r="A17" s="2" t="s">
        <v>3</v>
      </c>
      <c r="F17" s="13">
        <v>2878351.23</v>
      </c>
      <c r="G17" s="13"/>
    </row>
    <row r="18" spans="1:11" x14ac:dyDescent="0.25">
      <c r="A18" s="6" t="s">
        <v>4</v>
      </c>
      <c r="F18" s="14">
        <f>SUM(F16:F17)</f>
        <v>2989912.09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895443.54</v>
      </c>
      <c r="G21" s="16"/>
      <c r="K21" s="4"/>
    </row>
    <row r="22" spans="1:11" x14ac:dyDescent="0.25">
      <c r="A22" s="2" t="s">
        <v>28</v>
      </c>
      <c r="F22" s="16">
        <v>1293219.29</v>
      </c>
      <c r="G22" s="16"/>
      <c r="K22" s="4"/>
    </row>
    <row r="23" spans="1:11" x14ac:dyDescent="0.25">
      <c r="A23" s="2" t="s">
        <v>6</v>
      </c>
      <c r="F23" s="21">
        <v>66218668.359999999</v>
      </c>
      <c r="G23" s="21"/>
    </row>
    <row r="24" spans="1:11" x14ac:dyDescent="0.25">
      <c r="A24" s="6" t="s">
        <v>7</v>
      </c>
      <c r="F24" s="17">
        <f>F23+F21+F22</f>
        <v>68407331.190000013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71397243.280000016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912000</v>
      </c>
      <c r="G31" s="9"/>
    </row>
    <row r="32" spans="1:11" x14ac:dyDescent="0.25">
      <c r="A32" s="6" t="s">
        <v>14</v>
      </c>
      <c r="F32" s="22">
        <f>SUM(F31)</f>
        <v>912000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912000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70485243.280000016</v>
      </c>
      <c r="G39" s="25"/>
    </row>
    <row r="40" spans="1:7" ht="15.75" thickBot="1" x14ac:dyDescent="0.3">
      <c r="A40" s="6" t="s">
        <v>21</v>
      </c>
      <c r="F40" s="26">
        <f>F34+F39</f>
        <v>71397243.280000016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39:G39"/>
    <mergeCell ref="F40:G40"/>
    <mergeCell ref="C44:E44"/>
    <mergeCell ref="A45:G45"/>
    <mergeCell ref="A46:G46"/>
    <mergeCell ref="F17:G17"/>
    <mergeCell ref="F21:G21"/>
    <mergeCell ref="F22:G22"/>
    <mergeCell ref="F32:G32"/>
    <mergeCell ref="F34:G34"/>
    <mergeCell ref="F31:G31"/>
    <mergeCell ref="F18:G18"/>
    <mergeCell ref="F23:G23"/>
    <mergeCell ref="F24:G24"/>
    <mergeCell ref="F27:G27"/>
    <mergeCell ref="A9:H9"/>
    <mergeCell ref="A10:H10"/>
    <mergeCell ref="A11:H11"/>
    <mergeCell ref="A15:B15"/>
    <mergeCell ref="F16:G16"/>
  </mergeCells>
  <pageMargins left="1.1023622047244095" right="0.70866141732283472" top="0.74803149606299213" bottom="0.74803149606299213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L46"/>
  <sheetViews>
    <sheetView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38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306670.37</v>
      </c>
      <c r="G16" s="12"/>
    </row>
    <row r="17" spans="1:11" x14ac:dyDescent="0.25">
      <c r="A17" s="2" t="s">
        <v>3</v>
      </c>
      <c r="F17" s="13">
        <v>6331229.4100000001</v>
      </c>
      <c r="G17" s="13"/>
    </row>
    <row r="18" spans="1:11" x14ac:dyDescent="0.25">
      <c r="A18" s="6" t="s">
        <v>4</v>
      </c>
      <c r="F18" s="14">
        <f>SUM(F16:F17)</f>
        <v>6637899.7800000003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541590.71</v>
      </c>
      <c r="G21" s="16"/>
      <c r="K21" s="4"/>
    </row>
    <row r="22" spans="1:11" x14ac:dyDescent="0.25">
      <c r="A22" s="2" t="s">
        <v>28</v>
      </c>
      <c r="F22" s="16">
        <v>944176.75</v>
      </c>
      <c r="G22" s="16"/>
      <c r="K22" s="4"/>
    </row>
    <row r="23" spans="1:11" x14ac:dyDescent="0.25">
      <c r="A23" s="2" t="s">
        <v>6</v>
      </c>
      <c r="F23" s="21">
        <v>64627435.93</v>
      </c>
      <c r="G23" s="21"/>
    </row>
    <row r="24" spans="1:11" x14ac:dyDescent="0.25">
      <c r="A24" s="6" t="s">
        <v>7</v>
      </c>
      <c r="F24" s="17">
        <f>F23+F21+F22</f>
        <v>66113203.390000001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72751103.170000002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383116.83</v>
      </c>
      <c r="G31" s="9"/>
    </row>
    <row r="32" spans="1:11" x14ac:dyDescent="0.25">
      <c r="A32" s="6" t="s">
        <v>14</v>
      </c>
      <c r="F32" s="22">
        <f>SUM(F31)</f>
        <v>383116.83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383116.83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72367986.340000004</v>
      </c>
      <c r="G39" s="25"/>
    </row>
    <row r="40" spans="1:7" ht="15.75" thickBot="1" x14ac:dyDescent="0.3">
      <c r="A40" s="6" t="s">
        <v>21</v>
      </c>
      <c r="F40" s="26">
        <f>F34+F39</f>
        <v>72751103.170000002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A45:G45"/>
    <mergeCell ref="A46:G46"/>
    <mergeCell ref="F31:G31"/>
    <mergeCell ref="F32:G32"/>
    <mergeCell ref="F34:G34"/>
    <mergeCell ref="F39:G39"/>
    <mergeCell ref="F40:G40"/>
    <mergeCell ref="C44:E44"/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</mergeCells>
  <pageMargins left="1.2" right="0.7" top="0.75" bottom="0.75" header="0.3" footer="0.3"/>
  <pageSetup scale="9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DF8EC-11E3-40B7-B9B9-D9346D81D8FD}">
  <sheetPr>
    <pageSetUpPr fitToPage="1"/>
  </sheetPr>
  <dimension ref="A8:L46"/>
  <sheetViews>
    <sheetView topLeftCell="A4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39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213876.05</v>
      </c>
      <c r="G16" s="12"/>
    </row>
    <row r="17" spans="1:11" x14ac:dyDescent="0.25">
      <c r="A17" s="2" t="s">
        <v>3</v>
      </c>
      <c r="F17" s="13">
        <v>5994939.3799999999</v>
      </c>
      <c r="G17" s="13"/>
    </row>
    <row r="18" spans="1:11" x14ac:dyDescent="0.25">
      <c r="A18" s="6" t="s">
        <v>4</v>
      </c>
      <c r="F18" s="14">
        <f>SUM(F16:F17)</f>
        <v>6208815.4299999997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27</v>
      </c>
      <c r="F21" s="16">
        <v>2395456.9300000002</v>
      </c>
      <c r="G21" s="16"/>
      <c r="K21" s="4"/>
    </row>
    <row r="22" spans="1:11" x14ac:dyDescent="0.25">
      <c r="A22" s="2" t="s">
        <v>28</v>
      </c>
      <c r="F22" s="16">
        <v>645961.05000000005</v>
      </c>
      <c r="G22" s="16"/>
      <c r="K22" s="4"/>
    </row>
    <row r="23" spans="1:11" x14ac:dyDescent="0.25">
      <c r="A23" s="2" t="s">
        <v>6</v>
      </c>
      <c r="F23" s="21">
        <v>75803828.680000007</v>
      </c>
      <c r="G23" s="21"/>
    </row>
    <row r="24" spans="1:11" x14ac:dyDescent="0.25">
      <c r="A24" s="6" t="s">
        <v>7</v>
      </c>
      <c r="F24" s="17">
        <f>F23+F21+F22</f>
        <v>78845246.660000011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85054062.090000004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312000</v>
      </c>
      <c r="G31" s="9"/>
    </row>
    <row r="32" spans="1:11" x14ac:dyDescent="0.25">
      <c r="A32" s="6" t="s">
        <v>14</v>
      </c>
      <c r="F32" s="22">
        <f>SUM(F31)</f>
        <v>312000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312000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84742062.090000004</v>
      </c>
      <c r="G39" s="25"/>
    </row>
    <row r="40" spans="1:7" ht="15.75" thickBot="1" x14ac:dyDescent="0.3">
      <c r="A40" s="6" t="s">
        <v>21</v>
      </c>
      <c r="F40" s="26">
        <f>F34+F39</f>
        <v>85054062.090000004</v>
      </c>
      <c r="G40" s="27"/>
    </row>
    <row r="41" spans="1:7" ht="15.75" thickTop="1" x14ac:dyDescent="0.25">
      <c r="A41" s="6"/>
    </row>
    <row r="42" spans="1:7" x14ac:dyDescent="0.25">
      <c r="A42" s="6"/>
    </row>
    <row r="44" spans="1:7" x14ac:dyDescent="0.25">
      <c r="C44" s="28"/>
      <c r="D44" s="28"/>
      <c r="E44" s="28"/>
    </row>
    <row r="45" spans="1:7" x14ac:dyDescent="0.25">
      <c r="A45" s="10" t="s">
        <v>24</v>
      </c>
      <c r="B45" s="10"/>
      <c r="C45" s="10"/>
      <c r="D45" s="10"/>
      <c r="E45" s="10"/>
      <c r="F45" s="10"/>
      <c r="G45" s="10"/>
    </row>
    <row r="46" spans="1:7" x14ac:dyDescent="0.25">
      <c r="A46" s="10" t="s">
        <v>26</v>
      </c>
      <c r="B46" s="10"/>
      <c r="C46" s="10"/>
      <c r="D46" s="10"/>
      <c r="E46" s="10"/>
      <c r="F46" s="10"/>
      <c r="G46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5:G45"/>
    <mergeCell ref="A46:G46"/>
    <mergeCell ref="F31:G31"/>
    <mergeCell ref="F32:G32"/>
    <mergeCell ref="F34:G34"/>
    <mergeCell ref="F39:G39"/>
    <mergeCell ref="F40:G40"/>
    <mergeCell ref="C44:E44"/>
  </mergeCells>
  <pageMargins left="0.7" right="0.7" top="0.75" bottom="0.7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45ED-69D1-4ADD-83B8-3816010B06D9}">
  <sheetPr>
    <pageSetUpPr fitToPage="1"/>
  </sheetPr>
  <dimension ref="A7:L45"/>
  <sheetViews>
    <sheetView topLeftCell="A33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41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86178.11</v>
      </c>
      <c r="G15" s="12"/>
    </row>
    <row r="16" spans="1:12" x14ac:dyDescent="0.25">
      <c r="A16" s="2" t="s">
        <v>3</v>
      </c>
      <c r="F16" s="13">
        <v>4339464.47</v>
      </c>
      <c r="G16" s="13"/>
    </row>
    <row r="17" spans="1:11" x14ac:dyDescent="0.25">
      <c r="A17" s="6" t="s">
        <v>4</v>
      </c>
      <c r="F17" s="14">
        <f>SUM(F15:F16)</f>
        <v>4425642.58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2633647.4900000002</v>
      </c>
      <c r="G20" s="16"/>
      <c r="K20" s="4"/>
    </row>
    <row r="21" spans="1:11" x14ac:dyDescent="0.25">
      <c r="A21" s="2" t="s">
        <v>28</v>
      </c>
      <c r="F21" s="16">
        <v>0</v>
      </c>
      <c r="G21" s="16"/>
      <c r="K21" s="4"/>
    </row>
    <row r="22" spans="1:11" x14ac:dyDescent="0.25">
      <c r="A22" s="2" t="s">
        <v>6</v>
      </c>
      <c r="F22" s="21">
        <v>61441655.060000002</v>
      </c>
      <c r="G22" s="21"/>
    </row>
    <row r="23" spans="1:11" x14ac:dyDescent="0.25">
      <c r="A23" s="6" t="s">
        <v>7</v>
      </c>
      <c r="F23" s="17">
        <f>F22+F20+F21</f>
        <v>64075302.550000004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68500945.13000001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0</v>
      </c>
      <c r="G30" s="9"/>
    </row>
    <row r="31" spans="1:11" x14ac:dyDescent="0.25">
      <c r="A31" s="6" t="s">
        <v>14</v>
      </c>
      <c r="F31" s="22">
        <f>SUM(F30)</f>
        <v>0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0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68500945.13000001</v>
      </c>
      <c r="G38" s="25"/>
    </row>
    <row r="39" spans="1:9" ht="15.75" thickBot="1" x14ac:dyDescent="0.3">
      <c r="A39" s="6" t="s">
        <v>21</v>
      </c>
      <c r="F39" s="26">
        <f>F33+F38</f>
        <v>68500945.13000001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A44:G44"/>
    <mergeCell ref="A45:G45"/>
    <mergeCell ref="F30:G30"/>
    <mergeCell ref="F31:G31"/>
    <mergeCell ref="F33:G33"/>
    <mergeCell ref="F38:G38"/>
    <mergeCell ref="F39:G39"/>
    <mergeCell ref="C43:E43"/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</mergeCells>
  <pageMargins left="1.299212598425197" right="0.7086614173228347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71000-DDAA-4FA9-AD9E-CB8DAA3F0D25}">
  <sheetPr>
    <pageSetUpPr fitToPage="1"/>
  </sheetPr>
  <dimension ref="A7:L45"/>
  <sheetViews>
    <sheetView topLeftCell="A10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42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29060.52</v>
      </c>
      <c r="G15" s="12"/>
    </row>
    <row r="16" spans="1:12" x14ac:dyDescent="0.25">
      <c r="A16" s="2" t="s">
        <v>3</v>
      </c>
      <c r="F16" s="13">
        <v>4734442.24</v>
      </c>
      <c r="G16" s="13"/>
    </row>
    <row r="17" spans="1:11" x14ac:dyDescent="0.25">
      <c r="A17" s="6" t="s">
        <v>4</v>
      </c>
      <c r="F17" s="14">
        <f>SUM(F15:F16)</f>
        <v>4763502.76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2139240.52</v>
      </c>
      <c r="G20" s="16"/>
      <c r="K20" s="4"/>
    </row>
    <row r="21" spans="1:11" x14ac:dyDescent="0.25">
      <c r="A21" s="2" t="s">
        <v>28</v>
      </c>
      <c r="F21" s="16">
        <v>0</v>
      </c>
      <c r="G21" s="16"/>
      <c r="K21" s="4"/>
    </row>
    <row r="22" spans="1:11" x14ac:dyDescent="0.25">
      <c r="A22" s="2" t="s">
        <v>6</v>
      </c>
      <c r="F22" s="21">
        <v>59846284.93</v>
      </c>
      <c r="G22" s="21"/>
    </row>
    <row r="23" spans="1:11" x14ac:dyDescent="0.25">
      <c r="A23" s="6" t="s">
        <v>7</v>
      </c>
      <c r="F23" s="17">
        <f>F22+F20+F21</f>
        <v>61985525.450000003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66749028.210000001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0</v>
      </c>
      <c r="G30" s="9"/>
    </row>
    <row r="31" spans="1:11" x14ac:dyDescent="0.25">
      <c r="A31" s="6" t="s">
        <v>14</v>
      </c>
      <c r="F31" s="22">
        <f>SUM(F30)</f>
        <v>0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0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66749028.210000001</v>
      </c>
      <c r="G38" s="25"/>
    </row>
    <row r="39" spans="1:9" ht="15.75" thickBot="1" x14ac:dyDescent="0.3">
      <c r="A39" s="6" t="s">
        <v>21</v>
      </c>
      <c r="F39" s="26">
        <f>F33+F38</f>
        <v>66749028.210000001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1.299212598425197" right="0.70866141732283472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C9FE-33DB-4CFD-BA60-ADFB7B111B0A}">
  <sheetPr>
    <pageSetUpPr fitToPage="1"/>
  </sheetPr>
  <dimension ref="A7:L45"/>
  <sheetViews>
    <sheetView topLeftCell="A27"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43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359956.43</v>
      </c>
      <c r="G15" s="12"/>
    </row>
    <row r="16" spans="1:12" x14ac:dyDescent="0.25">
      <c r="A16" s="2" t="s">
        <v>3</v>
      </c>
      <c r="F16" s="13">
        <v>6010383.5999999996</v>
      </c>
      <c r="G16" s="13"/>
    </row>
    <row r="17" spans="1:11" x14ac:dyDescent="0.25">
      <c r="A17" s="6" t="s">
        <v>4</v>
      </c>
      <c r="F17" s="14">
        <f>SUM(F15:F16)</f>
        <v>6370340.0299999993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2485568.98</v>
      </c>
      <c r="G20" s="16"/>
      <c r="K20" s="4"/>
    </row>
    <row r="21" spans="1:11" x14ac:dyDescent="0.25">
      <c r="A21" s="2" t="s">
        <v>28</v>
      </c>
      <c r="F21" s="16">
        <v>0</v>
      </c>
      <c r="G21" s="16"/>
      <c r="K21" s="4"/>
    </row>
    <row r="22" spans="1:11" x14ac:dyDescent="0.25">
      <c r="A22" s="2" t="s">
        <v>6</v>
      </c>
      <c r="F22" s="21">
        <v>61332015.259999998</v>
      </c>
      <c r="G22" s="21"/>
    </row>
    <row r="23" spans="1:11" x14ac:dyDescent="0.25">
      <c r="A23" s="6" t="s">
        <v>7</v>
      </c>
      <c r="F23" s="17">
        <f>F22+F20+F21</f>
        <v>63817584.239999995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70187924.269999996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137036.06</v>
      </c>
      <c r="G30" s="9"/>
    </row>
    <row r="31" spans="1:11" x14ac:dyDescent="0.25">
      <c r="A31" s="6" t="s">
        <v>14</v>
      </c>
      <c r="F31" s="22">
        <f>SUM(F30)</f>
        <v>137036.06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137036.06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70050888.209999993</v>
      </c>
      <c r="G38" s="25"/>
    </row>
    <row r="39" spans="1:9" ht="15.75" thickBot="1" x14ac:dyDescent="0.3">
      <c r="A39" s="6" t="s">
        <v>21</v>
      </c>
      <c r="F39" s="26">
        <f>F33+F38</f>
        <v>70187924.269999996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A44:G44"/>
    <mergeCell ref="A45:G45"/>
    <mergeCell ref="F30:G30"/>
    <mergeCell ref="F31:G31"/>
    <mergeCell ref="F33:G33"/>
    <mergeCell ref="F38:G38"/>
    <mergeCell ref="F39:G39"/>
    <mergeCell ref="C43:E43"/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</mergeCells>
  <pageMargins left="1.1023622047244095" right="0.70866141732283472" top="0.74803149606299213" bottom="0.74803149606299213" header="0.31496062992125984" footer="0.31496062992125984"/>
  <pageSetup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E49-5DA2-483F-9113-B5A37533DCF1}">
  <sheetPr>
    <pageSetUpPr fitToPage="1"/>
  </sheetPr>
  <dimension ref="A7:L45"/>
  <sheetViews>
    <sheetView workbookViewId="0">
      <selection sqref="A1:XFD1048576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44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295671.02</v>
      </c>
      <c r="G15" s="12"/>
    </row>
    <row r="16" spans="1:12" x14ac:dyDescent="0.25">
      <c r="A16" s="2" t="s">
        <v>3</v>
      </c>
      <c r="F16" s="13">
        <v>5562722.9199999999</v>
      </c>
      <c r="G16" s="13"/>
    </row>
    <row r="17" spans="1:11" x14ac:dyDescent="0.25">
      <c r="A17" s="6" t="s">
        <v>4</v>
      </c>
      <c r="F17" s="14">
        <f>SUM(F15:F16)</f>
        <v>5858393.9399999995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2093571.18</v>
      </c>
      <c r="G20" s="16"/>
      <c r="K20" s="4"/>
    </row>
    <row r="21" spans="1:11" x14ac:dyDescent="0.25">
      <c r="A21" s="2" t="s">
        <v>28</v>
      </c>
      <c r="F21" s="16">
        <v>599693.24</v>
      </c>
      <c r="G21" s="16"/>
      <c r="K21" s="4"/>
    </row>
    <row r="22" spans="1:11" x14ac:dyDescent="0.25">
      <c r="A22" s="2" t="s">
        <v>6</v>
      </c>
      <c r="F22" s="21">
        <v>59666226.460000001</v>
      </c>
      <c r="G22" s="21"/>
    </row>
    <row r="23" spans="1:11" x14ac:dyDescent="0.25">
      <c r="A23" s="6" t="s">
        <v>7</v>
      </c>
      <c r="F23" s="17">
        <f>F22+F20+F21</f>
        <v>62359490.880000003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68217884.820000008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0</v>
      </c>
      <c r="G30" s="9"/>
    </row>
    <row r="31" spans="1:11" x14ac:dyDescent="0.25">
      <c r="A31" s="6" t="s">
        <v>14</v>
      </c>
      <c r="F31" s="22">
        <f>SUM(F30)</f>
        <v>0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0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68217884.820000008</v>
      </c>
      <c r="G38" s="25"/>
    </row>
    <row r="39" spans="1:9" ht="15.75" thickBot="1" x14ac:dyDescent="0.3">
      <c r="A39" s="6" t="s">
        <v>21</v>
      </c>
      <c r="F39" s="26">
        <f>F33+F38</f>
        <v>68217884.820000008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1.1023622047244095" right="0.70866141732283472" top="0.74803149606299213" bottom="0.74803149606299213" header="0.31496062992125984" footer="0.31496062992125984"/>
  <pageSetup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DF67B-8C86-4821-AB82-349828B6981F}">
  <sheetPr>
    <pageSetUpPr fitToPage="1"/>
  </sheetPr>
  <dimension ref="A7:L45"/>
  <sheetViews>
    <sheetView topLeftCell="A13" workbookViewId="0">
      <selection sqref="A1:H45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7" spans="1:12" x14ac:dyDescent="0.25">
      <c r="L7" s="3"/>
    </row>
    <row r="8" spans="1:12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12" x14ac:dyDescent="0.25">
      <c r="A9" s="10" t="s">
        <v>45</v>
      </c>
      <c r="B9" s="10"/>
      <c r="C9" s="10"/>
      <c r="D9" s="10"/>
      <c r="E9" s="10"/>
      <c r="F9" s="10"/>
      <c r="G9" s="10"/>
      <c r="H9" s="10"/>
      <c r="L9" s="3"/>
    </row>
    <row r="10" spans="1:12" x14ac:dyDescent="0.25">
      <c r="A10" s="10" t="s">
        <v>23</v>
      </c>
      <c r="B10" s="10"/>
      <c r="C10" s="10"/>
      <c r="D10" s="10"/>
      <c r="E10" s="10"/>
      <c r="F10" s="10"/>
      <c r="G10" s="10"/>
      <c r="H10" s="10"/>
      <c r="L10" s="5"/>
    </row>
    <row r="12" spans="1:12" x14ac:dyDescent="0.25">
      <c r="A12" s="6" t="s">
        <v>0</v>
      </c>
    </row>
    <row r="13" spans="1:12" x14ac:dyDescent="0.25">
      <c r="A13" s="2"/>
    </row>
    <row r="14" spans="1:12" x14ac:dyDescent="0.25">
      <c r="A14" s="11" t="s">
        <v>1</v>
      </c>
      <c r="B14" s="11"/>
    </row>
    <row r="15" spans="1:12" x14ac:dyDescent="0.25">
      <c r="A15" s="2" t="s">
        <v>2</v>
      </c>
      <c r="F15" s="12">
        <v>274921.98</v>
      </c>
      <c r="G15" s="12"/>
    </row>
    <row r="16" spans="1:12" x14ac:dyDescent="0.25">
      <c r="A16" s="2" t="s">
        <v>3</v>
      </c>
      <c r="F16" s="13">
        <v>4803506.6100000003</v>
      </c>
      <c r="G16" s="13"/>
    </row>
    <row r="17" spans="1:11" x14ac:dyDescent="0.25">
      <c r="A17" s="6" t="s">
        <v>4</v>
      </c>
      <c r="F17" s="14">
        <f>SUM(F15:F16)</f>
        <v>5078428.59</v>
      </c>
      <c r="G17" s="15"/>
    </row>
    <row r="18" spans="1:11" x14ac:dyDescent="0.25">
      <c r="A18" s="2"/>
    </row>
    <row r="19" spans="1:11" x14ac:dyDescent="0.25">
      <c r="A19" s="6" t="s">
        <v>5</v>
      </c>
    </row>
    <row r="20" spans="1:11" x14ac:dyDescent="0.25">
      <c r="A20" s="2" t="s">
        <v>27</v>
      </c>
      <c r="F20" s="16">
        <v>1714218.47</v>
      </c>
      <c r="G20" s="16"/>
      <c r="K20" s="4"/>
    </row>
    <row r="21" spans="1:11" x14ac:dyDescent="0.25">
      <c r="A21" s="2" t="s">
        <v>28</v>
      </c>
      <c r="F21" s="16">
        <v>3656405.93</v>
      </c>
      <c r="G21" s="16"/>
      <c r="K21" s="4"/>
    </row>
    <row r="22" spans="1:11" x14ac:dyDescent="0.25">
      <c r="A22" s="2" t="s">
        <v>6</v>
      </c>
      <c r="F22" s="21">
        <v>58200721.359999999</v>
      </c>
      <c r="G22" s="21"/>
    </row>
    <row r="23" spans="1:11" x14ac:dyDescent="0.25">
      <c r="A23" s="6" t="s">
        <v>7</v>
      </c>
      <c r="F23" s="17">
        <f>F22+F20+F21</f>
        <v>63571345.759999998</v>
      </c>
      <c r="G23" s="18"/>
    </row>
    <row r="24" spans="1:11" x14ac:dyDescent="0.25">
      <c r="A24" s="6"/>
      <c r="F24" s="7"/>
      <c r="G24" s="8"/>
    </row>
    <row r="25" spans="1:11" x14ac:dyDescent="0.25">
      <c r="A25" s="2" t="s">
        <v>8</v>
      </c>
    </row>
    <row r="26" spans="1:11" ht="15.75" thickBot="1" x14ac:dyDescent="0.3">
      <c r="A26" s="6" t="s">
        <v>9</v>
      </c>
      <c r="F26" s="19">
        <f>F17+F23</f>
        <v>68649774.349999994</v>
      </c>
      <c r="G26" s="20"/>
    </row>
    <row r="27" spans="1:11" ht="15.75" thickTop="1" x14ac:dyDescent="0.25">
      <c r="A27" s="2" t="s">
        <v>10</v>
      </c>
    </row>
    <row r="28" spans="1:11" x14ac:dyDescent="0.25">
      <c r="A28" s="6" t="s">
        <v>11</v>
      </c>
    </row>
    <row r="29" spans="1:11" x14ac:dyDescent="0.25">
      <c r="A29" s="6" t="s">
        <v>12</v>
      </c>
    </row>
    <row r="30" spans="1:11" x14ac:dyDescent="0.25">
      <c r="A30" s="2" t="s">
        <v>13</v>
      </c>
      <c r="F30" s="9">
        <v>0</v>
      </c>
      <c r="G30" s="9"/>
    </row>
    <row r="31" spans="1:11" x14ac:dyDescent="0.25">
      <c r="A31" s="6" t="s">
        <v>14</v>
      </c>
      <c r="F31" s="22">
        <f>SUM(F30)</f>
        <v>0</v>
      </c>
      <c r="G31" s="23"/>
    </row>
    <row r="32" spans="1:11" x14ac:dyDescent="0.25">
      <c r="A32" s="6" t="s">
        <v>15</v>
      </c>
    </row>
    <row r="33" spans="1:9" x14ac:dyDescent="0.25">
      <c r="A33" s="6" t="s">
        <v>16</v>
      </c>
      <c r="F33" s="22">
        <f>SUM(F31:F32)</f>
        <v>0</v>
      </c>
      <c r="G33" s="23"/>
    </row>
    <row r="34" spans="1:9" x14ac:dyDescent="0.25">
      <c r="A34" s="2"/>
    </row>
    <row r="35" spans="1:9" x14ac:dyDescent="0.25">
      <c r="A35" s="6" t="s">
        <v>17</v>
      </c>
      <c r="I35" s="4"/>
    </row>
    <row r="36" spans="1:9" x14ac:dyDescent="0.25">
      <c r="A36" s="2" t="s">
        <v>18</v>
      </c>
    </row>
    <row r="37" spans="1:9" x14ac:dyDescent="0.25">
      <c r="A37" s="2" t="s">
        <v>19</v>
      </c>
    </row>
    <row r="38" spans="1:9" x14ac:dyDescent="0.25">
      <c r="A38" s="1" t="s">
        <v>20</v>
      </c>
      <c r="B38" s="1"/>
      <c r="C38" s="1"/>
      <c r="F38" s="24">
        <f>F26-F33</f>
        <v>68649774.349999994</v>
      </c>
      <c r="G38" s="25"/>
    </row>
    <row r="39" spans="1:9" ht="15.75" thickBot="1" x14ac:dyDescent="0.3">
      <c r="A39" s="6" t="s">
        <v>21</v>
      </c>
      <c r="F39" s="26">
        <f>F33+F38</f>
        <v>68649774.349999994</v>
      </c>
      <c r="G39" s="27"/>
    </row>
    <row r="40" spans="1:9" ht="15.75" thickTop="1" x14ac:dyDescent="0.25">
      <c r="A40" s="6"/>
    </row>
    <row r="41" spans="1:9" x14ac:dyDescent="0.25">
      <c r="A41" s="6"/>
    </row>
    <row r="43" spans="1:9" x14ac:dyDescent="0.25">
      <c r="C43" s="28"/>
      <c r="D43" s="28"/>
      <c r="E43" s="28"/>
    </row>
    <row r="44" spans="1:9" x14ac:dyDescent="0.25">
      <c r="A44" s="10" t="s">
        <v>24</v>
      </c>
      <c r="B44" s="10"/>
      <c r="C44" s="10"/>
      <c r="D44" s="10"/>
      <c r="E44" s="10"/>
      <c r="F44" s="10"/>
      <c r="G44" s="10"/>
    </row>
    <row r="45" spans="1:9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A44:G44"/>
    <mergeCell ref="A45:G45"/>
    <mergeCell ref="F30:G30"/>
    <mergeCell ref="F31:G31"/>
    <mergeCell ref="F33:G33"/>
    <mergeCell ref="F38:G38"/>
    <mergeCell ref="F39:G39"/>
    <mergeCell ref="C43:E43"/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</mergeCells>
  <pageMargins left="1.1023622047244095" right="0.70866141732283472" top="0.74803149606299213" bottom="0.74803149606299213" header="0.31496062992125984" footer="0.31496062992125984"/>
  <pageSetup scale="9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33577-DBDC-4C9A-9131-3F533518824D}">
  <sheetPr>
    <pageSetUpPr fitToPage="1"/>
  </sheetPr>
  <dimension ref="A8:H45"/>
  <sheetViews>
    <sheetView workbookViewId="0">
      <selection sqref="A1:XFD1048576"/>
    </sheetView>
  </sheetViews>
  <sheetFormatPr baseColWidth="10" defaultRowHeight="15" x14ac:dyDescent="0.25"/>
  <sheetData>
    <row r="8" spans="1:8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8" x14ac:dyDescent="0.25">
      <c r="A9" s="10" t="s">
        <v>46</v>
      </c>
      <c r="B9" s="10"/>
      <c r="C9" s="10"/>
      <c r="D9" s="10"/>
      <c r="E9" s="10"/>
      <c r="F9" s="10"/>
      <c r="G9" s="10"/>
      <c r="H9" s="10"/>
    </row>
    <row r="10" spans="1:8" x14ac:dyDescent="0.25">
      <c r="A10" s="10" t="s">
        <v>23</v>
      </c>
      <c r="B10" s="10"/>
      <c r="C10" s="10"/>
      <c r="D10" s="10"/>
      <c r="E10" s="10"/>
      <c r="F10" s="10"/>
      <c r="G10" s="10"/>
      <c r="H10" s="10"/>
    </row>
    <row r="12" spans="1:8" x14ac:dyDescent="0.25">
      <c r="A12" s="6" t="s">
        <v>0</v>
      </c>
    </row>
    <row r="13" spans="1:8" x14ac:dyDescent="0.25">
      <c r="A13" s="2"/>
    </row>
    <row r="14" spans="1:8" x14ac:dyDescent="0.25">
      <c r="A14" s="11" t="s">
        <v>1</v>
      </c>
      <c r="B14" s="11"/>
    </row>
    <row r="15" spans="1:8" x14ac:dyDescent="0.25">
      <c r="A15" s="2" t="s">
        <v>2</v>
      </c>
      <c r="F15" s="12">
        <v>269396.98</v>
      </c>
      <c r="G15" s="12"/>
    </row>
    <row r="16" spans="1:8" x14ac:dyDescent="0.25">
      <c r="A16" s="2" t="s">
        <v>3</v>
      </c>
      <c r="F16" s="13">
        <v>5835977</v>
      </c>
      <c r="G16" s="13"/>
    </row>
    <row r="17" spans="1:7" x14ac:dyDescent="0.25">
      <c r="A17" s="6" t="s">
        <v>4</v>
      </c>
      <c r="F17" s="14">
        <f>SUM(F15:F16)</f>
        <v>6105373.9800000004</v>
      </c>
      <c r="G17" s="15"/>
    </row>
    <row r="18" spans="1:7" x14ac:dyDescent="0.25">
      <c r="A18" s="2"/>
    </row>
    <row r="19" spans="1:7" x14ac:dyDescent="0.25">
      <c r="A19" s="6" t="s">
        <v>5</v>
      </c>
    </row>
    <row r="20" spans="1:7" x14ac:dyDescent="0.25">
      <c r="A20" s="2" t="s">
        <v>27</v>
      </c>
      <c r="F20" s="16">
        <v>1646913.56</v>
      </c>
      <c r="G20" s="16"/>
    </row>
    <row r="21" spans="1:7" x14ac:dyDescent="0.25">
      <c r="A21" s="2" t="s">
        <v>28</v>
      </c>
      <c r="F21" s="16">
        <v>3173356.72</v>
      </c>
      <c r="G21" s="16"/>
    </row>
    <row r="22" spans="1:7" x14ac:dyDescent="0.25">
      <c r="A22" s="2" t="s">
        <v>6</v>
      </c>
      <c r="F22" s="21">
        <v>56557000.329999998</v>
      </c>
      <c r="G22" s="21"/>
    </row>
    <row r="23" spans="1:7" x14ac:dyDescent="0.25">
      <c r="A23" s="6" t="s">
        <v>7</v>
      </c>
      <c r="F23" s="17">
        <f>F22+F20+F21</f>
        <v>61377270.609999999</v>
      </c>
      <c r="G23" s="18"/>
    </row>
    <row r="24" spans="1:7" x14ac:dyDescent="0.25">
      <c r="A24" s="6"/>
      <c r="F24" s="7"/>
      <c r="G24" s="8"/>
    </row>
    <row r="25" spans="1:7" x14ac:dyDescent="0.25">
      <c r="A25" s="2" t="s">
        <v>8</v>
      </c>
    </row>
    <row r="26" spans="1:7" ht="15.75" thickBot="1" x14ac:dyDescent="0.3">
      <c r="A26" s="6" t="s">
        <v>9</v>
      </c>
      <c r="F26" s="19">
        <f>F17+F23</f>
        <v>67482644.590000004</v>
      </c>
      <c r="G26" s="20"/>
    </row>
    <row r="27" spans="1:7" ht="15.75" thickTop="1" x14ac:dyDescent="0.25">
      <c r="A27" s="2" t="s">
        <v>10</v>
      </c>
    </row>
    <row r="28" spans="1:7" x14ac:dyDescent="0.25">
      <c r="A28" s="6" t="s">
        <v>11</v>
      </c>
    </row>
    <row r="29" spans="1:7" x14ac:dyDescent="0.25">
      <c r="A29" s="6" t="s">
        <v>12</v>
      </c>
    </row>
    <row r="30" spans="1:7" x14ac:dyDescent="0.25">
      <c r="A30" s="2" t="s">
        <v>13</v>
      </c>
      <c r="F30" s="9">
        <v>94699.66</v>
      </c>
      <c r="G30" s="9"/>
    </row>
    <row r="31" spans="1:7" x14ac:dyDescent="0.25">
      <c r="A31" s="6" t="s">
        <v>14</v>
      </c>
      <c r="F31" s="22">
        <f>SUM(F30)</f>
        <v>94699.66</v>
      </c>
      <c r="G31" s="23"/>
    </row>
    <row r="32" spans="1:7" x14ac:dyDescent="0.25">
      <c r="A32" s="6" t="s">
        <v>15</v>
      </c>
    </row>
    <row r="33" spans="1:7" x14ac:dyDescent="0.25">
      <c r="A33" s="6" t="s">
        <v>16</v>
      </c>
      <c r="F33" s="22">
        <f>SUM(F31:F32)</f>
        <v>94699.66</v>
      </c>
      <c r="G33" s="23"/>
    </row>
    <row r="34" spans="1:7" x14ac:dyDescent="0.25">
      <c r="A34" s="2"/>
    </row>
    <row r="35" spans="1:7" x14ac:dyDescent="0.25">
      <c r="A35" s="6" t="s">
        <v>17</v>
      </c>
    </row>
    <row r="36" spans="1:7" x14ac:dyDescent="0.25">
      <c r="A36" s="2" t="s">
        <v>18</v>
      </c>
    </row>
    <row r="37" spans="1:7" x14ac:dyDescent="0.25">
      <c r="A37" s="2" t="s">
        <v>19</v>
      </c>
    </row>
    <row r="38" spans="1:7" x14ac:dyDescent="0.25">
      <c r="A38" s="1" t="s">
        <v>20</v>
      </c>
      <c r="B38" s="1"/>
      <c r="C38" s="1"/>
      <c r="F38" s="24">
        <f>F26-F33</f>
        <v>67387944.930000007</v>
      </c>
      <c r="G38" s="25"/>
    </row>
    <row r="39" spans="1:7" ht="15.75" thickBot="1" x14ac:dyDescent="0.3">
      <c r="A39" s="6" t="s">
        <v>21</v>
      </c>
      <c r="F39" s="26">
        <f>F33+F38</f>
        <v>67482644.590000004</v>
      </c>
      <c r="G39" s="27"/>
    </row>
    <row r="40" spans="1:7" ht="15.75" thickTop="1" x14ac:dyDescent="0.25">
      <c r="A40" s="6"/>
    </row>
    <row r="41" spans="1:7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  <mergeCell ref="A44:G44"/>
    <mergeCell ref="A45:G45"/>
    <mergeCell ref="F30:G30"/>
    <mergeCell ref="F31:G31"/>
    <mergeCell ref="F33:G33"/>
    <mergeCell ref="F38:G38"/>
    <mergeCell ref="F39:G39"/>
    <mergeCell ref="C43:E43"/>
  </mergeCells>
  <pageMargins left="0.9055118110236221" right="0.70866141732283472" top="0.74803149606299213" bottom="0.74803149606299213" header="0.31496062992125984" footer="0.31496062992125984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AD64-6EF7-4070-AA30-EDA32F3E3C9C}">
  <dimension ref="A8:H45"/>
  <sheetViews>
    <sheetView tabSelected="1" topLeftCell="A10" workbookViewId="0">
      <selection activeCell="K33" sqref="K33"/>
    </sheetView>
  </sheetViews>
  <sheetFormatPr baseColWidth="10" defaultRowHeight="15" x14ac:dyDescent="0.25"/>
  <sheetData>
    <row r="8" spans="1:8" x14ac:dyDescent="0.25">
      <c r="A8" s="10" t="s">
        <v>22</v>
      </c>
      <c r="B8" s="10"/>
      <c r="C8" s="10"/>
      <c r="D8" s="10"/>
      <c r="E8" s="10"/>
      <c r="F8" s="10"/>
      <c r="G8" s="10"/>
      <c r="H8" s="10"/>
    </row>
    <row r="9" spans="1:8" x14ac:dyDescent="0.25">
      <c r="A9" s="10" t="s">
        <v>47</v>
      </c>
      <c r="B9" s="10"/>
      <c r="C9" s="10"/>
      <c r="D9" s="10"/>
      <c r="E9" s="10"/>
      <c r="F9" s="10"/>
      <c r="G9" s="10"/>
      <c r="H9" s="10"/>
    </row>
    <row r="10" spans="1:8" x14ac:dyDescent="0.25">
      <c r="A10" s="10" t="s">
        <v>23</v>
      </c>
      <c r="B10" s="10"/>
      <c r="C10" s="10"/>
      <c r="D10" s="10"/>
      <c r="E10" s="10"/>
      <c r="F10" s="10"/>
      <c r="G10" s="10"/>
      <c r="H10" s="10"/>
    </row>
    <row r="12" spans="1:8" x14ac:dyDescent="0.25">
      <c r="A12" s="6" t="s">
        <v>0</v>
      </c>
    </row>
    <row r="13" spans="1:8" x14ac:dyDescent="0.25">
      <c r="A13" s="2"/>
    </row>
    <row r="14" spans="1:8" x14ac:dyDescent="0.25">
      <c r="A14" s="11" t="s">
        <v>1</v>
      </c>
      <c r="B14" s="11"/>
    </row>
    <row r="15" spans="1:8" x14ac:dyDescent="0.25">
      <c r="A15" s="2" t="s">
        <v>2</v>
      </c>
      <c r="F15" s="12">
        <v>215557.44</v>
      </c>
      <c r="G15" s="12"/>
    </row>
    <row r="16" spans="1:8" x14ac:dyDescent="0.25">
      <c r="A16" s="2" t="s">
        <v>3</v>
      </c>
      <c r="F16" s="13">
        <v>5423952.9500000002</v>
      </c>
      <c r="G16" s="13"/>
    </row>
    <row r="17" spans="1:7" x14ac:dyDescent="0.25">
      <c r="A17" s="6" t="s">
        <v>4</v>
      </c>
      <c r="F17" s="14">
        <f>SUM(F15:F16)</f>
        <v>5639510.3900000006</v>
      </c>
      <c r="G17" s="15"/>
    </row>
    <row r="18" spans="1:7" x14ac:dyDescent="0.25">
      <c r="A18" s="2"/>
    </row>
    <row r="19" spans="1:7" x14ac:dyDescent="0.25">
      <c r="A19" s="6" t="s">
        <v>5</v>
      </c>
    </row>
    <row r="20" spans="1:7" x14ac:dyDescent="0.25">
      <c r="A20" s="2" t="s">
        <v>27</v>
      </c>
      <c r="F20" s="16">
        <v>1299302.43</v>
      </c>
      <c r="G20" s="16"/>
    </row>
    <row r="21" spans="1:7" x14ac:dyDescent="0.25">
      <c r="A21" s="2" t="s">
        <v>28</v>
      </c>
      <c r="F21" s="16">
        <v>2690307.52</v>
      </c>
      <c r="G21" s="16"/>
    </row>
    <row r="22" spans="1:7" x14ac:dyDescent="0.25">
      <c r="A22" s="2" t="s">
        <v>6</v>
      </c>
      <c r="F22" s="21">
        <v>54915288.509999998</v>
      </c>
      <c r="G22" s="21"/>
    </row>
    <row r="23" spans="1:7" x14ac:dyDescent="0.25">
      <c r="A23" s="6" t="s">
        <v>7</v>
      </c>
      <c r="F23" s="17">
        <f>F22+F20+F21</f>
        <v>58904898.460000001</v>
      </c>
      <c r="G23" s="18"/>
    </row>
    <row r="24" spans="1:7" x14ac:dyDescent="0.25">
      <c r="A24" s="6"/>
      <c r="F24" s="7"/>
      <c r="G24" s="8"/>
    </row>
    <row r="25" spans="1:7" x14ac:dyDescent="0.25">
      <c r="A25" s="2" t="s">
        <v>8</v>
      </c>
    </row>
    <row r="26" spans="1:7" ht="15.75" thickBot="1" x14ac:dyDescent="0.3">
      <c r="A26" s="6" t="s">
        <v>9</v>
      </c>
      <c r="F26" s="19">
        <f>F17+F23</f>
        <v>64544408.850000001</v>
      </c>
      <c r="G26" s="20"/>
    </row>
    <row r="27" spans="1:7" ht="15.75" thickTop="1" x14ac:dyDescent="0.25">
      <c r="A27" s="2" t="s">
        <v>10</v>
      </c>
    </row>
    <row r="28" spans="1:7" x14ac:dyDescent="0.25">
      <c r="A28" s="6" t="s">
        <v>11</v>
      </c>
    </row>
    <row r="29" spans="1:7" x14ac:dyDescent="0.25">
      <c r="A29" s="6" t="s">
        <v>12</v>
      </c>
    </row>
    <row r="30" spans="1:7" x14ac:dyDescent="0.25">
      <c r="A30" s="2" t="s">
        <v>13</v>
      </c>
      <c r="F30" s="9">
        <v>27376</v>
      </c>
      <c r="G30" s="9"/>
    </row>
    <row r="31" spans="1:7" x14ac:dyDescent="0.25">
      <c r="A31" s="6" t="s">
        <v>14</v>
      </c>
      <c r="F31" s="22">
        <f>SUM(F30)</f>
        <v>27376</v>
      </c>
      <c r="G31" s="23"/>
    </row>
    <row r="32" spans="1:7" x14ac:dyDescent="0.25">
      <c r="A32" s="6" t="s">
        <v>15</v>
      </c>
    </row>
    <row r="33" spans="1:7" x14ac:dyDescent="0.25">
      <c r="A33" s="6" t="s">
        <v>16</v>
      </c>
      <c r="F33" s="22">
        <f>SUM(F31:F32)</f>
        <v>27376</v>
      </c>
      <c r="G33" s="23"/>
    </row>
    <row r="34" spans="1:7" x14ac:dyDescent="0.25">
      <c r="A34" s="2"/>
    </row>
    <row r="35" spans="1:7" x14ac:dyDescent="0.25">
      <c r="A35" s="6" t="s">
        <v>17</v>
      </c>
    </row>
    <row r="36" spans="1:7" x14ac:dyDescent="0.25">
      <c r="A36" s="2" t="s">
        <v>18</v>
      </c>
    </row>
    <row r="37" spans="1:7" x14ac:dyDescent="0.25">
      <c r="A37" s="2" t="s">
        <v>19</v>
      </c>
    </row>
    <row r="38" spans="1:7" x14ac:dyDescent="0.25">
      <c r="A38" s="1" t="s">
        <v>20</v>
      </c>
      <c r="B38" s="1"/>
      <c r="C38" s="1"/>
      <c r="F38" s="24">
        <f>F26-F33</f>
        <v>64517032.850000001</v>
      </c>
      <c r="G38" s="25"/>
    </row>
    <row r="39" spans="1:7" ht="15.75" thickBot="1" x14ac:dyDescent="0.3">
      <c r="A39" s="6" t="s">
        <v>21</v>
      </c>
      <c r="F39" s="26">
        <f>F33+F38</f>
        <v>64544408.850000001</v>
      </c>
      <c r="G39" s="27"/>
    </row>
    <row r="40" spans="1:7" ht="15.75" thickTop="1" x14ac:dyDescent="0.25">
      <c r="A40" s="6"/>
    </row>
    <row r="41" spans="1:7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26</v>
      </c>
      <c r="B45" s="10"/>
      <c r="C45" s="10"/>
      <c r="D45" s="10"/>
      <c r="E45" s="10"/>
      <c r="F45" s="10"/>
      <c r="G45" s="10"/>
    </row>
  </sheetData>
  <mergeCells count="20">
    <mergeCell ref="A44:G44"/>
    <mergeCell ref="A45:G45"/>
    <mergeCell ref="F30:G30"/>
    <mergeCell ref="F31:G31"/>
    <mergeCell ref="F33:G33"/>
    <mergeCell ref="F38:G38"/>
    <mergeCell ref="F39:G39"/>
    <mergeCell ref="C43:E43"/>
    <mergeCell ref="F26:G26"/>
    <mergeCell ref="A8:H8"/>
    <mergeCell ref="A9:H9"/>
    <mergeCell ref="A10:H10"/>
    <mergeCell ref="A14:B14"/>
    <mergeCell ref="F15:G15"/>
    <mergeCell ref="F16:G16"/>
    <mergeCell ref="F17:G17"/>
    <mergeCell ref="F20:G20"/>
    <mergeCell ref="F21:G21"/>
    <mergeCell ref="F22:G22"/>
    <mergeCell ref="F23:G23"/>
  </mergeCells>
  <pageMargins left="1.299212598425197" right="0.70866141732283472" top="0.74803149606299213" bottom="0.74803149606299213" header="0.31496062992125984" footer="0.31496062992125984"/>
  <pageSetup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EB9B6-E62B-4D13-9ACF-C442E0745758}">
  <sheetPr>
    <pageSetUpPr fitToPage="1"/>
  </sheetPr>
  <dimension ref="A8:L45"/>
  <sheetViews>
    <sheetView topLeftCell="A7" workbookViewId="0">
      <selection activeCell="F22" sqref="F22:G22"/>
    </sheetView>
  </sheetViews>
  <sheetFormatPr baseColWidth="10" defaultRowHeight="15" x14ac:dyDescent="0.25"/>
  <cols>
    <col min="11" max="11" width="16.28515625" customWidth="1"/>
    <col min="12" max="12" width="14.140625" bestFit="1" customWidth="1"/>
  </cols>
  <sheetData>
    <row r="8" spans="1:12" x14ac:dyDescent="0.25">
      <c r="L8" s="3"/>
    </row>
    <row r="9" spans="1:12" x14ac:dyDescent="0.25">
      <c r="A9" s="10" t="s">
        <v>22</v>
      </c>
      <c r="B9" s="10"/>
      <c r="C9" s="10"/>
      <c r="D9" s="10"/>
      <c r="E9" s="10"/>
      <c r="F9" s="10"/>
      <c r="G9" s="10"/>
      <c r="H9" s="10"/>
    </row>
    <row r="10" spans="1:12" x14ac:dyDescent="0.25">
      <c r="A10" s="10" t="s">
        <v>29</v>
      </c>
      <c r="B10" s="10"/>
      <c r="C10" s="10"/>
      <c r="D10" s="10"/>
      <c r="E10" s="10"/>
      <c r="F10" s="10"/>
      <c r="G10" s="10"/>
      <c r="H10" s="10"/>
      <c r="L10" s="3"/>
    </row>
    <row r="11" spans="1:12" x14ac:dyDescent="0.25">
      <c r="A11" s="10" t="s">
        <v>23</v>
      </c>
      <c r="B11" s="10"/>
      <c r="C11" s="10"/>
      <c r="D11" s="10"/>
      <c r="E11" s="10"/>
      <c r="F11" s="10"/>
      <c r="G11" s="10"/>
      <c r="H11" s="10"/>
      <c r="L11" s="5"/>
    </row>
    <row r="13" spans="1:12" x14ac:dyDescent="0.25">
      <c r="A13" s="6" t="s">
        <v>0</v>
      </c>
    </row>
    <row r="14" spans="1:12" x14ac:dyDescent="0.25">
      <c r="A14" s="2"/>
    </row>
    <row r="15" spans="1:12" x14ac:dyDescent="0.25">
      <c r="A15" s="11" t="s">
        <v>1</v>
      </c>
      <c r="B15" s="11"/>
    </row>
    <row r="16" spans="1:12" x14ac:dyDescent="0.25">
      <c r="A16" s="2" t="s">
        <v>2</v>
      </c>
      <c r="F16" s="12">
        <v>169143.57</v>
      </c>
      <c r="G16" s="12"/>
    </row>
    <row r="17" spans="1:11" x14ac:dyDescent="0.25">
      <c r="A17" s="2" t="s">
        <v>3</v>
      </c>
      <c r="F17" s="13">
        <v>4467619.57</v>
      </c>
      <c r="G17" s="13"/>
    </row>
    <row r="18" spans="1:11" x14ac:dyDescent="0.25">
      <c r="A18" s="6" t="s">
        <v>4</v>
      </c>
      <c r="F18" s="14">
        <f>SUM(F16:F17)</f>
        <v>4636763.1400000006</v>
      </c>
      <c r="G18" s="15"/>
    </row>
    <row r="19" spans="1:11" x14ac:dyDescent="0.25">
      <c r="A19" s="2"/>
    </row>
    <row r="20" spans="1:11" x14ac:dyDescent="0.25">
      <c r="A20" s="6" t="s">
        <v>5</v>
      </c>
    </row>
    <row r="21" spans="1:11" x14ac:dyDescent="0.25">
      <c r="A21" s="2" t="s">
        <v>6</v>
      </c>
      <c r="F21" s="16">
        <v>67150469.670000002</v>
      </c>
      <c r="G21" s="16"/>
    </row>
    <row r="22" spans="1:11" x14ac:dyDescent="0.25">
      <c r="A22" s="2" t="s">
        <v>27</v>
      </c>
      <c r="F22" s="16">
        <v>86959.07</v>
      </c>
      <c r="G22" s="16"/>
      <c r="K22" s="4"/>
    </row>
    <row r="23" spans="1:11" x14ac:dyDescent="0.25">
      <c r="A23" s="2" t="s">
        <v>28</v>
      </c>
      <c r="F23" s="21">
        <v>222964.44</v>
      </c>
      <c r="G23" s="21"/>
      <c r="K23" s="4"/>
    </row>
    <row r="24" spans="1:11" x14ac:dyDescent="0.25">
      <c r="A24" s="6" t="s">
        <v>7</v>
      </c>
      <c r="F24" s="17">
        <f>F21+F22+F23</f>
        <v>67460393.179999992</v>
      </c>
      <c r="G24" s="18"/>
    </row>
    <row r="25" spans="1:11" x14ac:dyDescent="0.25">
      <c r="A25" s="6"/>
      <c r="F25" s="7"/>
      <c r="G25" s="8"/>
    </row>
    <row r="26" spans="1:11" x14ac:dyDescent="0.25">
      <c r="A26" s="2" t="s">
        <v>8</v>
      </c>
    </row>
    <row r="27" spans="1:11" ht="15.75" thickBot="1" x14ac:dyDescent="0.3">
      <c r="A27" s="6" t="s">
        <v>9</v>
      </c>
      <c r="F27" s="19">
        <f>F18+F24</f>
        <v>72097156.319999993</v>
      </c>
      <c r="G27" s="20"/>
    </row>
    <row r="28" spans="1:11" ht="15.75" thickTop="1" x14ac:dyDescent="0.25">
      <c r="A28" s="2" t="s">
        <v>10</v>
      </c>
    </row>
    <row r="29" spans="1:11" x14ac:dyDescent="0.25">
      <c r="A29" s="6" t="s">
        <v>11</v>
      </c>
    </row>
    <row r="30" spans="1:11" x14ac:dyDescent="0.25">
      <c r="A30" s="6" t="s">
        <v>12</v>
      </c>
    </row>
    <row r="31" spans="1:11" x14ac:dyDescent="0.25">
      <c r="A31" s="2" t="s">
        <v>13</v>
      </c>
      <c r="F31" s="9">
        <v>5385216.7300000004</v>
      </c>
      <c r="G31" s="9"/>
    </row>
    <row r="32" spans="1:11" x14ac:dyDescent="0.25">
      <c r="A32" s="6" t="s">
        <v>14</v>
      </c>
      <c r="F32" s="22">
        <f>SUM(F31)</f>
        <v>5385216.7300000004</v>
      </c>
      <c r="G32" s="23"/>
    </row>
    <row r="33" spans="1:7" x14ac:dyDescent="0.25">
      <c r="A33" s="6" t="s">
        <v>15</v>
      </c>
    </row>
    <row r="34" spans="1:7" x14ac:dyDescent="0.25">
      <c r="A34" s="6" t="s">
        <v>16</v>
      </c>
      <c r="F34" s="22">
        <f>SUM(F32:F33)</f>
        <v>5385216.7300000004</v>
      </c>
      <c r="G34" s="23"/>
    </row>
    <row r="35" spans="1:7" x14ac:dyDescent="0.25">
      <c r="A35" s="2"/>
    </row>
    <row r="36" spans="1:7" x14ac:dyDescent="0.25">
      <c r="A36" s="6" t="s">
        <v>17</v>
      </c>
    </row>
    <row r="37" spans="1:7" x14ac:dyDescent="0.25">
      <c r="A37" s="2" t="s">
        <v>18</v>
      </c>
    </row>
    <row r="38" spans="1:7" x14ac:dyDescent="0.25">
      <c r="A38" s="2" t="s">
        <v>19</v>
      </c>
    </row>
    <row r="39" spans="1:7" x14ac:dyDescent="0.25">
      <c r="A39" s="1" t="s">
        <v>20</v>
      </c>
      <c r="B39" s="1"/>
      <c r="C39" s="1"/>
      <c r="F39" s="24">
        <f>F27-F34</f>
        <v>66711939.589999989</v>
      </c>
      <c r="G39" s="25"/>
    </row>
    <row r="40" spans="1:7" ht="15.75" thickBot="1" x14ac:dyDescent="0.3">
      <c r="A40" s="6" t="s">
        <v>21</v>
      </c>
      <c r="F40" s="26">
        <f>F34+F39</f>
        <v>72097156.319999993</v>
      </c>
      <c r="G40" s="27"/>
    </row>
    <row r="41" spans="1:7" ht="15.75" thickTop="1" x14ac:dyDescent="0.25">
      <c r="A41" s="6"/>
    </row>
    <row r="43" spans="1:7" x14ac:dyDescent="0.25">
      <c r="C43" s="28"/>
      <c r="D43" s="28"/>
      <c r="E43" s="28"/>
    </row>
    <row r="44" spans="1:7" x14ac:dyDescent="0.25">
      <c r="A44" s="10" t="s">
        <v>24</v>
      </c>
      <c r="B44" s="10"/>
      <c r="C44" s="10"/>
      <c r="D44" s="10"/>
      <c r="E44" s="10"/>
      <c r="F44" s="10"/>
      <c r="G44" s="10"/>
    </row>
    <row r="45" spans="1:7" x14ac:dyDescent="0.25">
      <c r="A45" s="10" t="s">
        <v>25</v>
      </c>
      <c r="B45" s="10"/>
      <c r="C45" s="10"/>
      <c r="D45" s="10"/>
      <c r="E45" s="10"/>
      <c r="F45" s="10"/>
      <c r="G45" s="10"/>
    </row>
  </sheetData>
  <mergeCells count="20">
    <mergeCell ref="F27:G27"/>
    <mergeCell ref="A9:H9"/>
    <mergeCell ref="A10:H10"/>
    <mergeCell ref="A11:H11"/>
    <mergeCell ref="A15:B15"/>
    <mergeCell ref="F16:G16"/>
    <mergeCell ref="F17:G17"/>
    <mergeCell ref="F18:G18"/>
    <mergeCell ref="F21:G21"/>
    <mergeCell ref="F22:G22"/>
    <mergeCell ref="F23:G23"/>
    <mergeCell ref="F24:G24"/>
    <mergeCell ref="A44:G44"/>
    <mergeCell ref="A45:G45"/>
    <mergeCell ref="F31:G31"/>
    <mergeCell ref="F32:G32"/>
    <mergeCell ref="F34:G34"/>
    <mergeCell ref="F39:G39"/>
    <mergeCell ref="F40:G40"/>
    <mergeCell ref="C43:E43"/>
  </mergeCells>
  <pageMargins left="0.7" right="0.7" top="0.75" bottom="0.7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ENERO 2025</vt:lpstr>
      <vt:lpstr>FEBRERO 2025</vt:lpstr>
      <vt:lpstr>MARZO 2025</vt:lpstr>
      <vt:lpstr>ABRIL 2025</vt:lpstr>
      <vt:lpstr>MAYO 2025</vt:lpstr>
      <vt:lpstr>JUNIO 2025</vt:lpstr>
      <vt:lpstr>JULIO 2025</vt:lpstr>
      <vt:lpstr>AGOSTO 2025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Dioralis Felix</dc:creator>
  <cp:lastModifiedBy>Madeline Matos</cp:lastModifiedBy>
  <cp:lastPrinted>2025-09-08T16:34:45Z</cp:lastPrinted>
  <dcterms:created xsi:type="dcterms:W3CDTF">2021-06-07T12:30:48Z</dcterms:created>
  <dcterms:modified xsi:type="dcterms:W3CDTF">2025-09-08T19:15:51Z</dcterms:modified>
</cp:coreProperties>
</file>