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2/EJECUCIÓN PRESUPUESTARIA/"/>
    </mc:Choice>
  </mc:AlternateContent>
  <xr:revisionPtr revIDLastSave="0" documentId="8_{84DFE0D3-4154-44CB-BADF-44BF5FA79B2F}" xr6:coauthVersionLast="47" xr6:coauthVersionMax="47" xr10:uidLastSave="{00000000-0000-0000-0000-000000000000}"/>
  <bookViews>
    <workbookView xWindow="-120" yWindow="-120" windowWidth="27240" windowHeight="14295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 l="1"/>
  <c r="E28" i="1"/>
  <c r="D14" i="2"/>
  <c r="D15" i="2"/>
  <c r="D16" i="2"/>
  <c r="D17" i="2"/>
  <c r="D13" i="2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65" i="2" s="1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E55" i="1"/>
  <c r="E38" i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4" i="2" s="1"/>
  <c r="D83" i="2"/>
  <c r="D81" i="2" s="1"/>
  <c r="D82" i="2"/>
  <c r="D80" i="2"/>
  <c r="D79" i="2"/>
  <c r="F73" i="2"/>
  <c r="E73" i="2"/>
  <c r="D74" i="2"/>
  <c r="D72" i="2"/>
  <c r="D71" i="2"/>
  <c r="E70" i="2"/>
  <c r="C85" i="2"/>
  <c r="C84" i="2" s="1"/>
  <c r="C83" i="2"/>
  <c r="C82" i="2"/>
  <c r="C80" i="2"/>
  <c r="C79" i="2"/>
  <c r="C78" i="2" s="1"/>
  <c r="C75" i="2"/>
  <c r="C76" i="2"/>
  <c r="C74" i="2"/>
  <c r="C72" i="2"/>
  <c r="C71" i="2"/>
  <c r="C70" i="2" s="1"/>
  <c r="C67" i="2"/>
  <c r="C68" i="2"/>
  <c r="C69" i="2"/>
  <c r="C66" i="2"/>
  <c r="D65" i="1"/>
  <c r="C49" i="2"/>
  <c r="C50" i="2"/>
  <c r="C51" i="2"/>
  <c r="C52" i="2"/>
  <c r="C47" i="2" s="1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J77" i="2" s="1"/>
  <c r="K81" i="2"/>
  <c r="L81" i="2"/>
  <c r="M81" i="2"/>
  <c r="N81" i="2"/>
  <c r="O81" i="2"/>
  <c r="P81" i="2"/>
  <c r="E78" i="2"/>
  <c r="E77" i="2" s="1"/>
  <c r="F78" i="2"/>
  <c r="F77" i="2" s="1"/>
  <c r="G78" i="2"/>
  <c r="G77" i="2"/>
  <c r="H78" i="2"/>
  <c r="H77" i="2" s="1"/>
  <c r="I78" i="2"/>
  <c r="J78" i="2"/>
  <c r="K78" i="2"/>
  <c r="L78" i="2"/>
  <c r="M78" i="2"/>
  <c r="N78" i="2"/>
  <c r="O78" i="2"/>
  <c r="O77" i="2" s="1"/>
  <c r="P78" i="2"/>
  <c r="P77" i="2" s="1"/>
  <c r="K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1" i="2"/>
  <c r="R72" i="2"/>
  <c r="R74" i="2"/>
  <c r="R75" i="2"/>
  <c r="R76" i="2"/>
  <c r="R79" i="2"/>
  <c r="R80" i="2"/>
  <c r="R82" i="2"/>
  <c r="R83" i="2"/>
  <c r="R85" i="2"/>
  <c r="R13" i="2"/>
  <c r="R14" i="2"/>
  <c r="R15" i="2"/>
  <c r="R16" i="2"/>
  <c r="R17" i="2"/>
  <c r="E12" i="2"/>
  <c r="E65" i="2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P55" i="2"/>
  <c r="E47" i="1"/>
  <c r="D47" i="2"/>
  <c r="E70" i="1"/>
  <c r="E84" i="1"/>
  <c r="E81" i="1"/>
  <c r="E73" i="1"/>
  <c r="E78" i="1"/>
  <c r="E77" i="1"/>
  <c r="D84" i="1"/>
  <c r="D81" i="1"/>
  <c r="D78" i="1"/>
  <c r="D73" i="1"/>
  <c r="D70" i="1"/>
  <c r="D55" i="1"/>
  <c r="D47" i="1"/>
  <c r="D18" i="1"/>
  <c r="D12" i="1"/>
  <c r="D77" i="1"/>
  <c r="D11" i="1" l="1"/>
  <c r="D86" i="1" s="1"/>
  <c r="L11" i="2"/>
  <c r="D12" i="2"/>
  <c r="D78" i="2"/>
  <c r="D77" i="2" s="1"/>
  <c r="I11" i="2"/>
  <c r="C12" i="2"/>
  <c r="Q11" i="2"/>
  <c r="Q86" i="2" s="1"/>
  <c r="J11" i="2"/>
  <c r="J86" i="2" s="1"/>
  <c r="F11" i="2"/>
  <c r="F86" i="2" s="1"/>
  <c r="K11" i="2"/>
  <c r="K86" i="2" s="1"/>
  <c r="G11" i="2"/>
  <c r="G86" i="2" s="1"/>
  <c r="M77" i="2"/>
  <c r="R70" i="2"/>
  <c r="P11" i="2"/>
  <c r="P86" i="2" s="1"/>
  <c r="R47" i="2"/>
  <c r="I77" i="2"/>
  <c r="R84" i="2"/>
  <c r="C65" i="2"/>
  <c r="C81" i="2"/>
  <c r="D70" i="2"/>
  <c r="C18" i="2"/>
  <c r="R73" i="2"/>
  <c r="N77" i="2"/>
  <c r="L77" i="2"/>
  <c r="C38" i="2"/>
  <c r="D38" i="2"/>
  <c r="E11" i="2"/>
  <c r="E86" i="2" s="1"/>
  <c r="H11" i="2"/>
  <c r="H86" i="2" s="1"/>
  <c r="R81" i="2"/>
  <c r="C73" i="2"/>
  <c r="C55" i="2"/>
  <c r="C28" i="2"/>
  <c r="D73" i="2"/>
  <c r="C77" i="2"/>
  <c r="R78" i="2"/>
  <c r="O11" i="2"/>
  <c r="O86" i="2" s="1"/>
  <c r="R65" i="2"/>
  <c r="R12" i="2"/>
  <c r="R28" i="2"/>
  <c r="R38" i="2"/>
  <c r="R55" i="2"/>
  <c r="R18" i="2"/>
  <c r="N11" i="2"/>
  <c r="E11" i="1"/>
  <c r="E86" i="1" s="1"/>
  <c r="D55" i="2"/>
  <c r="D28" i="2"/>
  <c r="D18" i="2"/>
  <c r="L86" i="2" l="1"/>
  <c r="C11" i="2"/>
  <c r="C86" i="2" s="1"/>
  <c r="R77" i="2"/>
  <c r="I86" i="2"/>
  <c r="N86" i="2"/>
  <c r="R11" i="2"/>
  <c r="D11" i="2"/>
  <c r="D86" i="2" s="1"/>
  <c r="R86" i="2" l="1"/>
</calcChain>
</file>

<file path=xl/sharedStrings.xml><?xml version="1.0" encoding="utf-8"?>
<sst xmlns="http://schemas.openxmlformats.org/spreadsheetml/2006/main" count="293" uniqueCount="115">
  <si>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</si>
  <si>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</si>
  <si>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</si>
  <si>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</si>
  <si>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</si>
  <si>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</si>
  <si>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</si>
  <si>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</si>
  <si>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</si>
  <si>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</si>
  <si>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</si>
  <si>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</si>
  <si>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</si>
  <si>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</si>
  <si>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</si>
  <si>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</si>
  <si>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</si>
  <si>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</si>
  <si>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</si>
  <si>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</si>
  <si>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</si>
  <si>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</si>
  <si>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</si>
  <si>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</si>
  <si>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</si>
  <si>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</si>
  <si>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</si>
  <si>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</si>
  <si>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</si>
  <si>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</si>
  <si>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</si>
  <si>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</si>
  <si>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</si>
  <si>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</si>
  <si>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</si>
  <si>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</si>
  <si>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</si>
  <si>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</si>
  <si>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</si>
  <si>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</si>
  <si>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</si>
  <si>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</si>
  <si>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</si>
  <si>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</si>
  <si>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</si>
  <si>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</si>
  <si>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</si>
  <si>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</si>
  <si>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</si>
  <si>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</si>
  <si>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</si>
  <si>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</si>
  <si>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</si>
  <si>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</si>
  <si>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</si>
  <si>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</si>
  <si>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</si>
  <si>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</si>
  <si>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</si>
  <si>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</si>
  <si>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</si>
  <si>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</si>
  <si>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</si>
  <si>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</si>
  <si>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</si>
  <si>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</si>
  <si>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</si>
  <si>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</si>
  <si>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</si>
  <si>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</si>
  <si>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</si>
  <si>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</si>
  <si>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</si>
  <si>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</si>
  <si>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</si>
  <si>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</si>
  <si>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</si>
  <si>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</si>
  <si>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</si>
  <si>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</si>
  <si>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</si>
  <si>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</si>
  <si>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</si>
  <si>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</si>
  <si>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</si>
  <si>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</si>
  <si>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</si>
  <si>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</si>
  <si>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</si>
  <si>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</si>
  <si>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</si>
  <si>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</si>
  <si>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</si>
  <si>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</si>
  <si>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</si>
  <si>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</si>
  <si>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</si>
  <si>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</si>
  <si>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</si>
  <si>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</si>
  <si>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</si>
  <si>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</si>
  <si>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</si>
  <si>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</si>
  <si>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</si>
  <si>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</si>
  <si>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</si>
  <si>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Enc. Administrativa y Financiera</t>
  </si>
  <si>
    <t xml:space="preserve">              Analista de Presupuesto</t>
  </si>
  <si>
    <t xml:space="preserve"> </t>
  </si>
  <si>
    <t>Año 2024</t>
  </si>
  <si>
    <t>Licda. Celeste Bautista L.</t>
  </si>
  <si>
    <t>Encargada Administrativa y Finaniera</t>
  </si>
  <si>
    <t>Fuente: [Ejecución Presupuestaria al 29/02/2024-SIGEF]</t>
  </si>
  <si>
    <t>Fuente: [Ejecución Presupuestaria Mensual al 29/02/2024-SIGEF]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</si>
</sst>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43" fontId="3" fillId="0" borderId="0" xfId="0" applyNumberFormat="1" applyFont="1"/>
    <xf numFmtId="43" fontId="3" fillId="0" borderId="1" xfId="0" applyNumberFormat="1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 2" xfId="2" xr:uid="{1039DC74-F138-45EF-AEF3-0CDD45E442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227049</xdr:rowOff>
    </xdr:from>
    <xdr:to>
      <xdr:col>2</xdr:col>
      <xdr:colOff>2698149</xdr:colOff>
      <xdr:row>8</xdr:row>
      <xdr:rowOff>65124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619"/>
          <a:ext cx="4226579" cy="125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48846</xdr:colOff>
      <xdr:row>1</xdr:row>
      <xdr:rowOff>36634</xdr:rowOff>
    </xdr:from>
    <xdr:to>
      <xdr:col>1</xdr:col>
      <xdr:colOff>4896827</xdr:colOff>
      <xdr:row>7</xdr:row>
      <xdr:rowOff>165589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481" y="232019"/>
          <a:ext cx="4847981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5678366</xdr:colOff>
      <xdr:row>1</xdr:row>
      <xdr:rowOff>48846</xdr:rowOff>
    </xdr:from>
    <xdr:to>
      <xdr:col>18</xdr:col>
      <xdr:colOff>122116</xdr:colOff>
      <xdr:row>7</xdr:row>
      <xdr:rowOff>177801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F233D569-2323-4E63-8752-2D15785B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1" y="244231"/>
          <a:ext cx="5031153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1"/>
  <sheetViews>
    <sheetView showGridLines="0" zoomScale="86" zoomScaleNormal="86" workbookViewId="0">
      <selection activeCell="I93" sqref="I93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49" t="s">
        <v>102</v>
      </c>
      <c r="D3" s="50"/>
      <c r="E3" s="5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7" t="s">
        <v>103</v>
      </c>
      <c r="D4" s="48"/>
      <c r="E4" s="48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6" t="s">
        <v>110</v>
      </c>
      <c r="D5" s="57"/>
      <c r="E5" s="5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1" t="s">
        <v>79</v>
      </c>
      <c r="D6" s="52"/>
      <c r="E6" s="5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1" t="s">
        <v>80</v>
      </c>
      <c r="D7" s="52"/>
      <c r="E7" s="52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3" t="s">
        <v>66</v>
      </c>
      <c r="D9" s="54" t="s">
        <v>97</v>
      </c>
      <c r="E9" s="54" t="s">
        <v>96</v>
      </c>
      <c r="F9" s="8"/>
    </row>
    <row r="10" spans="2:16" ht="23.25" customHeight="1" x14ac:dyDescent="0.25">
      <c r="C10" s="53"/>
      <c r="D10" s="55"/>
      <c r="E10" s="55"/>
      <c r="F10" s="8"/>
    </row>
    <row r="11" spans="2:16" x14ac:dyDescent="0.25">
      <c r="C11" s="1" t="s">
        <v>0</v>
      </c>
      <c r="D11" s="2">
        <f>D12+D18+D28+D38+D47+D55+D65+D70+D73</f>
        <v>494722596</v>
      </c>
      <c r="E11" s="31">
        <f>E12+E18+E28+E38+E47+E55+E65+E70+E73</f>
        <v>1923062.52</v>
      </c>
      <c r="F11" s="8"/>
    </row>
    <row r="12" spans="2:16" x14ac:dyDescent="0.25">
      <c r="C12" s="3" t="s">
        <v>1</v>
      </c>
      <c r="D12" s="4">
        <f>SUM(D13:D17)</f>
        <v>341434700</v>
      </c>
      <c r="E12" s="32">
        <f>SUM(E13:E17)</f>
        <v>0</v>
      </c>
      <c r="F12" s="8"/>
    </row>
    <row r="13" spans="2:16" x14ac:dyDescent="0.25">
      <c r="C13" s="5" t="s">
        <v>2</v>
      </c>
      <c r="D13" s="25">
        <v>230599436</v>
      </c>
      <c r="E13" s="30">
        <v>-5624137.0199999996</v>
      </c>
      <c r="F13" s="8"/>
    </row>
    <row r="14" spans="2:16" x14ac:dyDescent="0.25">
      <c r="C14" s="5" t="s">
        <v>3</v>
      </c>
      <c r="D14" s="25">
        <v>82609841</v>
      </c>
      <c r="E14" s="30">
        <v>3833200.22</v>
      </c>
      <c r="F14" s="8"/>
    </row>
    <row r="15" spans="2:16" x14ac:dyDescent="0.25">
      <c r="C15" s="5" t="s">
        <v>4</v>
      </c>
      <c r="D15" s="25">
        <v>200000</v>
      </c>
      <c r="E15" s="30">
        <v>0</v>
      </c>
      <c r="F15" s="8"/>
    </row>
    <row r="16" spans="2:16" x14ac:dyDescent="0.25">
      <c r="C16" s="5" t="s">
        <v>5</v>
      </c>
      <c r="D16" s="25">
        <v>0</v>
      </c>
      <c r="E16" s="30">
        <v>0</v>
      </c>
      <c r="F16" s="8"/>
    </row>
    <row r="17" spans="3:6" x14ac:dyDescent="0.25">
      <c r="C17" s="5" t="s">
        <v>6</v>
      </c>
      <c r="D17" s="25">
        <v>28025423</v>
      </c>
      <c r="E17" s="30">
        <v>1790936.8</v>
      </c>
      <c r="F17" s="8"/>
    </row>
    <row r="18" spans="3:6" x14ac:dyDescent="0.25">
      <c r="C18" s="3" t="s">
        <v>7</v>
      </c>
      <c r="D18" s="4">
        <f>SUM(D19:D27)</f>
        <v>71718706</v>
      </c>
      <c r="E18" s="32">
        <f>SUM(E19:E27)</f>
        <v>1923062.52</v>
      </c>
      <c r="F18" s="8"/>
    </row>
    <row r="19" spans="3:6" x14ac:dyDescent="0.25">
      <c r="C19" s="5" t="s">
        <v>8</v>
      </c>
      <c r="D19" s="25">
        <v>12620501</v>
      </c>
      <c r="E19" s="30">
        <v>231000</v>
      </c>
      <c r="F19" s="8"/>
    </row>
    <row r="20" spans="3:6" x14ac:dyDescent="0.25">
      <c r="C20" s="5" t="s">
        <v>9</v>
      </c>
      <c r="D20" s="25">
        <v>585000</v>
      </c>
      <c r="E20" s="30">
        <v>500000</v>
      </c>
      <c r="F20" s="8"/>
    </row>
    <row r="21" spans="3:6" x14ac:dyDescent="0.25">
      <c r="C21" s="5" t="s">
        <v>10</v>
      </c>
      <c r="D21" s="25">
        <v>475000</v>
      </c>
      <c r="E21" s="30">
        <v>0</v>
      </c>
      <c r="F21" s="8"/>
    </row>
    <row r="22" spans="3:6" x14ac:dyDescent="0.25">
      <c r="C22" s="5" t="s">
        <v>11</v>
      </c>
      <c r="D22" s="25">
        <v>958742</v>
      </c>
      <c r="E22" s="30">
        <v>0</v>
      </c>
      <c r="F22" s="8"/>
    </row>
    <row r="23" spans="3:6" x14ac:dyDescent="0.25">
      <c r="C23" s="5" t="s">
        <v>12</v>
      </c>
      <c r="D23" s="25">
        <v>3306536</v>
      </c>
      <c r="E23" s="30">
        <v>0</v>
      </c>
    </row>
    <row r="24" spans="3:6" x14ac:dyDescent="0.25">
      <c r="C24" s="5" t="s">
        <v>13</v>
      </c>
      <c r="D24" s="25">
        <v>16398652</v>
      </c>
      <c r="E24" s="30">
        <v>0</v>
      </c>
    </row>
    <row r="25" spans="3:6" x14ac:dyDescent="0.25">
      <c r="C25" s="5" t="s">
        <v>14</v>
      </c>
      <c r="D25" s="25">
        <v>5379500</v>
      </c>
      <c r="E25" s="30">
        <v>0</v>
      </c>
    </row>
    <row r="26" spans="3:6" x14ac:dyDescent="0.25">
      <c r="C26" s="5" t="s">
        <v>15</v>
      </c>
      <c r="D26" s="25">
        <v>13006960</v>
      </c>
      <c r="E26" s="30">
        <v>1192062.52</v>
      </c>
    </row>
    <row r="27" spans="3:6" x14ac:dyDescent="0.25">
      <c r="C27" s="5" t="s">
        <v>16</v>
      </c>
      <c r="D27" s="25">
        <v>18987815</v>
      </c>
      <c r="E27" s="30">
        <v>0</v>
      </c>
    </row>
    <row r="28" spans="3:6" x14ac:dyDescent="0.25">
      <c r="C28" s="3" t="s">
        <v>17</v>
      </c>
      <c r="D28" s="4">
        <f>SUM(D29:D37)</f>
        <v>75582092</v>
      </c>
      <c r="E28" s="32">
        <f>SUM(E29:E37)</f>
        <v>0</v>
      </c>
    </row>
    <row r="29" spans="3:6" x14ac:dyDescent="0.25">
      <c r="C29" s="5" t="s">
        <v>18</v>
      </c>
      <c r="D29" s="25">
        <v>1606000</v>
      </c>
      <c r="E29" s="30">
        <v>0</v>
      </c>
    </row>
    <row r="30" spans="3:6" x14ac:dyDescent="0.25">
      <c r="C30" s="5" t="s">
        <v>19</v>
      </c>
      <c r="D30" s="25">
        <v>761296</v>
      </c>
      <c r="E30" s="30">
        <v>0</v>
      </c>
    </row>
    <row r="31" spans="3:6" x14ac:dyDescent="0.25">
      <c r="C31" s="5" t="s">
        <v>20</v>
      </c>
      <c r="D31" s="25">
        <v>55070784</v>
      </c>
      <c r="E31" s="30">
        <v>0</v>
      </c>
    </row>
    <row r="32" spans="3:6" x14ac:dyDescent="0.25">
      <c r="C32" s="5" t="s">
        <v>21</v>
      </c>
      <c r="D32" s="25">
        <v>69770</v>
      </c>
      <c r="E32" s="30">
        <v>0</v>
      </c>
    </row>
    <row r="33" spans="3:5" x14ac:dyDescent="0.25">
      <c r="C33" s="5" t="s">
        <v>22</v>
      </c>
      <c r="D33" s="25">
        <v>1030727</v>
      </c>
      <c r="E33" s="30">
        <v>0</v>
      </c>
    </row>
    <row r="34" spans="3:5" x14ac:dyDescent="0.25">
      <c r="C34" s="5" t="s">
        <v>23</v>
      </c>
      <c r="D34" s="25">
        <v>356574</v>
      </c>
      <c r="E34" s="30">
        <v>0</v>
      </c>
    </row>
    <row r="35" spans="3:5" x14ac:dyDescent="0.25">
      <c r="C35" s="5" t="s">
        <v>24</v>
      </c>
      <c r="D35" s="25">
        <v>7723461</v>
      </c>
      <c r="E35" s="30">
        <v>0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5">
        <v>8963480</v>
      </c>
      <c r="E37" s="30">
        <v>0</v>
      </c>
    </row>
    <row r="38" spans="3:5" x14ac:dyDescent="0.25">
      <c r="C38" s="3" t="s">
        <v>27</v>
      </c>
      <c r="D38" s="4">
        <f>SUM(D39:D46)</f>
        <v>75000</v>
      </c>
      <c r="E38" s="4">
        <f>SUM(E39:E46)</f>
        <v>0</v>
      </c>
    </row>
    <row r="39" spans="3:5" x14ac:dyDescent="0.25">
      <c r="C39" s="5" t="s">
        <v>28</v>
      </c>
      <c r="D39" s="25">
        <v>75000</v>
      </c>
      <c r="E39" s="30">
        <v>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5912098</v>
      </c>
      <c r="E55" s="33">
        <f>SUM(E56:E64)</f>
        <v>0</v>
      </c>
    </row>
    <row r="56" spans="3:5" x14ac:dyDescent="0.25">
      <c r="C56" s="5" t="s">
        <v>44</v>
      </c>
      <c r="D56" s="25">
        <v>3328728</v>
      </c>
      <c r="E56" s="30">
        <v>0</v>
      </c>
    </row>
    <row r="57" spans="3:5" x14ac:dyDescent="0.25">
      <c r="C57" s="5" t="s">
        <v>45</v>
      </c>
      <c r="D57" s="25">
        <v>125000</v>
      </c>
      <c r="E57" s="30">
        <v>0</v>
      </c>
    </row>
    <row r="58" spans="3:5" x14ac:dyDescent="0.25">
      <c r="C58" s="5" t="s">
        <v>46</v>
      </c>
      <c r="D58" s="25">
        <v>15000</v>
      </c>
      <c r="E58" s="30">
        <v>0</v>
      </c>
    </row>
    <row r="59" spans="3:5" x14ac:dyDescent="0.25">
      <c r="C59" s="5" t="s">
        <v>47</v>
      </c>
      <c r="D59" s="25">
        <v>0</v>
      </c>
      <c r="E59" s="30">
        <v>0</v>
      </c>
    </row>
    <row r="60" spans="3:5" x14ac:dyDescent="0.25">
      <c r="C60" s="5" t="s">
        <v>48</v>
      </c>
      <c r="D60" s="25">
        <v>1331000</v>
      </c>
      <c r="E60" s="30">
        <v>0</v>
      </c>
    </row>
    <row r="61" spans="3:5" x14ac:dyDescent="0.25">
      <c r="C61" s="5" t="s">
        <v>49</v>
      </c>
      <c r="D61" s="25">
        <v>2000</v>
      </c>
      <c r="E61" s="30">
        <v>0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1110370</v>
      </c>
      <c r="E63" s="30">
        <v>0</v>
      </c>
    </row>
    <row r="64" spans="3:5" x14ac:dyDescent="0.25">
      <c r="C64" s="5" t="s">
        <v>52</v>
      </c>
      <c r="D64" s="26">
        <v>0</v>
      </c>
      <c r="E64" s="30">
        <v>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7">
        <f>D11+D77</f>
        <v>494722596</v>
      </c>
      <c r="E86" s="37">
        <f>E11+E77</f>
        <v>1923062.52</v>
      </c>
    </row>
    <row r="87" spans="3:5" x14ac:dyDescent="0.25">
      <c r="C87" t="s">
        <v>113</v>
      </c>
    </row>
    <row r="92" spans="3:5" ht="18.75" x14ac:dyDescent="0.3">
      <c r="C92" s="40" t="s">
        <v>105</v>
      </c>
      <c r="D92" s="45" t="s">
        <v>106</v>
      </c>
      <c r="E92" s="45"/>
    </row>
    <row r="93" spans="3:5" x14ac:dyDescent="0.25">
      <c r="C93" s="41" t="s">
        <v>108</v>
      </c>
      <c r="D93" s="46" t="s">
        <v>107</v>
      </c>
      <c r="E93" s="46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63" customHeight="1" thickBot="1" x14ac:dyDescent="0.3">
      <c r="C100" s="23" t="s">
        <v>100</v>
      </c>
    </row>
    <row r="101" spans="3:3" x14ac:dyDescent="0.25">
      <c r="C101" t="s">
        <v>109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101"/>
  <sheetViews>
    <sheetView showGridLines="0" tabSelected="1" zoomScale="78" zoomScaleNormal="78" workbookViewId="0">
      <pane ySplit="11" topLeftCell="A12" activePane="bottomLeft" state="frozen"/>
      <selection activeCell="B1" sqref="B1"/>
      <selection pane="bottomLeft" activeCell="U4" sqref="U4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6" width="14.85546875" customWidth="1"/>
    <col min="7" max="12" width="14.85546875" hidden="1" customWidth="1"/>
    <col min="13" max="13" width="0.140625" hidden="1" customWidth="1"/>
    <col min="14" max="16" width="14.85546875" hidden="1" customWidth="1"/>
    <col min="17" max="17" width="16.28515625" hidden="1" customWidth="1"/>
    <col min="18" max="18" width="16" customWidth="1"/>
  </cols>
  <sheetData>
    <row r="3" spans="2:19" ht="28.5" customHeight="1" x14ac:dyDescent="0.25">
      <c r="B3" s="49" t="s">
        <v>102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2:19" ht="21" customHeight="1" x14ac:dyDescent="0.25">
      <c r="B4" s="47" t="s">
        <v>103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2:19" ht="15.75" x14ac:dyDescent="0.25">
      <c r="B5" s="62" t="s">
        <v>110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19" ht="15.75" customHeight="1" x14ac:dyDescent="0.25">
      <c r="B6" s="64" t="s">
        <v>95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2:19" ht="15.75" customHeight="1" x14ac:dyDescent="0.25">
      <c r="B7" s="65" t="s">
        <v>80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9" spans="2:19" ht="25.5" customHeight="1" x14ac:dyDescent="0.25">
      <c r="B9" s="61" t="s">
        <v>66</v>
      </c>
      <c r="C9" s="54" t="s">
        <v>97</v>
      </c>
      <c r="D9" s="54" t="s">
        <v>96</v>
      </c>
      <c r="E9" s="66" t="s">
        <v>94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8"/>
    </row>
    <row r="10" spans="2:19" x14ac:dyDescent="0.25">
      <c r="B10" s="61"/>
      <c r="C10" s="55"/>
      <c r="D10" s="55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43">
        <f>C12+C18+C28+C38+C47+C55+C65+C70+C73</f>
        <v>494722596</v>
      </c>
      <c r="D11" s="43">
        <f>D12+D18+D28+D38+D47+D55+D65+D70+D73</f>
        <v>1923062.52</v>
      </c>
      <c r="E11" s="31">
        <f>E12+E18+E28+E38+E55+E65+E70+E74</f>
        <v>20932341.579999998</v>
      </c>
      <c r="F11" s="31">
        <f>F12+F18+F28+F38+F55+F65+F70+F74</f>
        <v>21993794.039999999</v>
      </c>
      <c r="G11" s="31">
        <f t="shared" ref="G11:Q11" si="0">G12+G18+G28+G38+G55+G65+G70+G74</f>
        <v>0</v>
      </c>
      <c r="H11" s="31">
        <f t="shared" si="0"/>
        <v>0</v>
      </c>
      <c r="I11" s="31">
        <f t="shared" si="0"/>
        <v>0</v>
      </c>
      <c r="J11" s="31">
        <f t="shared" si="0"/>
        <v>0</v>
      </c>
      <c r="K11" s="31">
        <f t="shared" si="0"/>
        <v>0</v>
      </c>
      <c r="L11" s="31">
        <f t="shared" si="0"/>
        <v>0</v>
      </c>
      <c r="M11" s="3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>SUM(E11:Q11)</f>
        <v>42926135.619999997</v>
      </c>
    </row>
    <row r="12" spans="2:19" x14ac:dyDescent="0.25">
      <c r="B12" s="3" t="s">
        <v>1</v>
      </c>
      <c r="C12" s="4">
        <f>C13+C14+C15+C16+C17</f>
        <v>341434700</v>
      </c>
      <c r="D12" s="42">
        <f>D13+D14+D15+D16+D17</f>
        <v>0</v>
      </c>
      <c r="E12" s="32">
        <f>E13+E14+E15+E16+E17</f>
        <v>18492373.689999998</v>
      </c>
      <c r="F12" s="32">
        <f t="shared" ref="F12:Q12" si="1">F13+F14+F15+F16+F17</f>
        <v>18173300.399999999</v>
      </c>
      <c r="G12" s="32">
        <f t="shared" si="1"/>
        <v>0</v>
      </c>
      <c r="H12" s="32">
        <f t="shared" si="1"/>
        <v>0</v>
      </c>
      <c r="I12" s="32">
        <f t="shared" si="1"/>
        <v>0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/>
      <c r="N12" s="32">
        <f t="shared" si="1"/>
        <v>0</v>
      </c>
      <c r="O12" s="32">
        <f t="shared" si="1"/>
        <v>0</v>
      </c>
      <c r="P12" s="32">
        <f t="shared" si="1"/>
        <v>0</v>
      </c>
      <c r="Q12" s="32">
        <f t="shared" si="1"/>
        <v>0</v>
      </c>
      <c r="R12" s="35">
        <f>SUM(E12:Q12)</f>
        <v>36665674.089999996</v>
      </c>
    </row>
    <row r="13" spans="2:19" x14ac:dyDescent="0.25">
      <c r="B13" s="5" t="s">
        <v>2</v>
      </c>
      <c r="C13" s="25">
        <f>'P1 Presupuesto Aprobado'!D13</f>
        <v>230599436</v>
      </c>
      <c r="D13" s="30">
        <f>'P1 Presupuesto Aprobado'!E13</f>
        <v>-5624137.0199999996</v>
      </c>
      <c r="E13" s="25">
        <v>15665097.369999999</v>
      </c>
      <c r="F13" s="30">
        <v>15422399.039999999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6">
        <f t="shared" ref="R13:R76" si="2">SUM(E13:Q13)</f>
        <v>31087496.409999996</v>
      </c>
    </row>
    <row r="14" spans="2:19" x14ac:dyDescent="0.25">
      <c r="B14" s="5" t="s">
        <v>3</v>
      </c>
      <c r="C14" s="25">
        <f>'P1 Presupuesto Aprobado'!D14</f>
        <v>82609841</v>
      </c>
      <c r="D14" s="30">
        <f>'P1 Presupuesto Aprobado'!E14</f>
        <v>3833200.22</v>
      </c>
      <c r="E14" s="25">
        <v>474950</v>
      </c>
      <c r="F14" s="30">
        <v>429950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6">
        <f t="shared" si="2"/>
        <v>904900</v>
      </c>
    </row>
    <row r="15" spans="2:19" x14ac:dyDescent="0.25">
      <c r="B15" s="5" t="s">
        <v>4</v>
      </c>
      <c r="C15" s="25">
        <f>'P1 Presupuesto Aprobado'!D15</f>
        <v>200000</v>
      </c>
      <c r="D15" s="30">
        <f>'P1 Presupuesto Aprobado'!E15</f>
        <v>0</v>
      </c>
      <c r="E15" s="25">
        <v>0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6">
        <f t="shared" si="2"/>
        <v>0</v>
      </c>
      <c r="S15" s="19"/>
    </row>
    <row r="16" spans="2:19" x14ac:dyDescent="0.25">
      <c r="B16" s="5" t="s">
        <v>5</v>
      </c>
      <c r="C16" s="25">
        <f>'P1 Presupuesto Aprobado'!D16</f>
        <v>0</v>
      </c>
      <c r="D16" s="30">
        <f>'P1 Presupuesto Aprobado'!E16</f>
        <v>0</v>
      </c>
      <c r="E16" s="25">
        <v>0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6">
        <f t="shared" si="2"/>
        <v>0</v>
      </c>
    </row>
    <row r="17" spans="2:19" x14ac:dyDescent="0.25">
      <c r="B17" s="5" t="s">
        <v>6</v>
      </c>
      <c r="C17" s="25">
        <f>'P1 Presupuesto Aprobado'!D17</f>
        <v>28025423</v>
      </c>
      <c r="D17" s="30">
        <f>'P1 Presupuesto Aprobado'!E17</f>
        <v>1790936.8</v>
      </c>
      <c r="E17" s="25">
        <v>2352326.3199999998</v>
      </c>
      <c r="F17" s="30">
        <v>2320951.36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6">
        <f t="shared" si="2"/>
        <v>4673277.68</v>
      </c>
    </row>
    <row r="18" spans="2:19" x14ac:dyDescent="0.25">
      <c r="B18" s="3" t="s">
        <v>7</v>
      </c>
      <c r="C18" s="32">
        <f>SUM(C19:C27)</f>
        <v>71718706</v>
      </c>
      <c r="D18" s="32">
        <f>SUM(D19:D27)</f>
        <v>1923062.52</v>
      </c>
      <c r="E18" s="32">
        <f t="shared" ref="E18:P18" si="3">SUM(E19:E27)</f>
        <v>2364967.8899999997</v>
      </c>
      <c r="F18" s="32">
        <f t="shared" si="3"/>
        <v>3420469.36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/>
      <c r="N18" s="32">
        <f>SUM(N19:N27)</f>
        <v>0</v>
      </c>
      <c r="O18" s="32">
        <f t="shared" si="3"/>
        <v>0</v>
      </c>
      <c r="P18" s="32">
        <f t="shared" si="3"/>
        <v>0</v>
      </c>
      <c r="Q18" s="32">
        <f>SUM(Q19:Q27)</f>
        <v>0</v>
      </c>
      <c r="R18" s="35">
        <f t="shared" si="2"/>
        <v>5785437.25</v>
      </c>
    </row>
    <row r="19" spans="2:19" x14ac:dyDescent="0.25">
      <c r="B19" s="5" t="s">
        <v>8</v>
      </c>
      <c r="C19" s="26">
        <f>'P1 Presupuesto Aprobado'!D19</f>
        <v>12620501</v>
      </c>
      <c r="D19" s="30">
        <f>'P1 Presupuesto Aprobado'!E19</f>
        <v>231000</v>
      </c>
      <c r="E19" s="25">
        <v>195236.08</v>
      </c>
      <c r="F19" s="30">
        <v>887890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6">
        <f t="shared" si="2"/>
        <v>1083126.08</v>
      </c>
    </row>
    <row r="20" spans="2:19" x14ac:dyDescent="0.25">
      <c r="B20" s="5" t="s">
        <v>9</v>
      </c>
      <c r="C20" s="26">
        <f>'P1 Presupuesto Aprobado'!D20</f>
        <v>585000</v>
      </c>
      <c r="D20" s="30">
        <f>'P1 Presupuesto Aprobado'!E20</f>
        <v>500000</v>
      </c>
      <c r="E20" s="25">
        <v>492300</v>
      </c>
      <c r="F20" s="30">
        <v>0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6">
        <f t="shared" si="2"/>
        <v>492300</v>
      </c>
    </row>
    <row r="21" spans="2:19" x14ac:dyDescent="0.25">
      <c r="B21" s="5" t="s">
        <v>10</v>
      </c>
      <c r="C21" s="26">
        <f>'P1 Presupuesto Aprobado'!D21</f>
        <v>475000</v>
      </c>
      <c r="D21" s="30">
        <f>'P1 Presupuesto Aprobado'!E21</f>
        <v>0</v>
      </c>
      <c r="E21" s="25">
        <v>0</v>
      </c>
      <c r="F21" s="30">
        <v>0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6">
        <f t="shared" si="2"/>
        <v>0</v>
      </c>
    </row>
    <row r="22" spans="2:19" x14ac:dyDescent="0.25">
      <c r="B22" s="5" t="s">
        <v>11</v>
      </c>
      <c r="C22" s="26">
        <f>'P1 Presupuesto Aprobado'!D22</f>
        <v>958742</v>
      </c>
      <c r="D22" s="30">
        <f>'P1 Presupuesto Aprobado'!E22</f>
        <v>0</v>
      </c>
      <c r="E22" s="25">
        <v>64298.61</v>
      </c>
      <c r="F22" s="30">
        <v>64298.61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6">
        <f t="shared" si="2"/>
        <v>128597.22</v>
      </c>
    </row>
    <row r="23" spans="2:19" x14ac:dyDescent="0.25">
      <c r="B23" s="5" t="s">
        <v>12</v>
      </c>
      <c r="C23" s="26">
        <f>'P1 Presupuesto Aprobado'!D23</f>
        <v>3306536</v>
      </c>
      <c r="D23" s="30">
        <f>'P1 Presupuesto Aprobado'!E23</f>
        <v>0</v>
      </c>
      <c r="E23" s="25">
        <v>28000</v>
      </c>
      <c r="F23" s="30">
        <v>393741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6">
        <f t="shared" si="2"/>
        <v>421741</v>
      </c>
    </row>
    <row r="24" spans="2:19" x14ac:dyDescent="0.25">
      <c r="B24" s="5" t="s">
        <v>13</v>
      </c>
      <c r="C24" s="26">
        <f>'P1 Presupuesto Aprobado'!D24</f>
        <v>16398652</v>
      </c>
      <c r="D24" s="30">
        <f>'P1 Presupuesto Aprobado'!E24</f>
        <v>0</v>
      </c>
      <c r="E24" s="25">
        <v>915694.11</v>
      </c>
      <c r="F24" s="30">
        <v>1942047.27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6">
        <f t="shared" si="2"/>
        <v>2857741.38</v>
      </c>
    </row>
    <row r="25" spans="2:19" x14ac:dyDescent="0.25">
      <c r="B25" s="5" t="s">
        <v>14</v>
      </c>
      <c r="C25" s="26">
        <f>'P1 Presupuesto Aprobado'!D25</f>
        <v>5379500</v>
      </c>
      <c r="D25" s="30">
        <f>'P1 Presupuesto Aprobado'!E25</f>
        <v>0</v>
      </c>
      <c r="E25" s="25">
        <v>30564.38</v>
      </c>
      <c r="F25" s="30">
        <v>76778.48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6">
        <f t="shared" si="2"/>
        <v>107342.86</v>
      </c>
    </row>
    <row r="26" spans="2:19" x14ac:dyDescent="0.25">
      <c r="B26" s="5" t="s">
        <v>15</v>
      </c>
      <c r="C26" s="26">
        <f>'P1 Presupuesto Aprobado'!D26</f>
        <v>13006960</v>
      </c>
      <c r="D26" s="30">
        <f>'P1 Presupuesto Aprobado'!E26</f>
        <v>1192062.52</v>
      </c>
      <c r="E26" s="25">
        <v>0</v>
      </c>
      <c r="F26" s="30">
        <v>26900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6">
        <f t="shared" si="2"/>
        <v>26900</v>
      </c>
    </row>
    <row r="27" spans="2:19" x14ac:dyDescent="0.25">
      <c r="B27" s="5" t="s">
        <v>16</v>
      </c>
      <c r="C27" s="26">
        <f>'P1 Presupuesto Aprobado'!D27</f>
        <v>18987815</v>
      </c>
      <c r="D27" s="30">
        <f>'P1 Presupuesto Aprobado'!E27</f>
        <v>0</v>
      </c>
      <c r="E27" s="25">
        <v>638874.71</v>
      </c>
      <c r="F27" s="30">
        <v>28814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6">
        <f t="shared" si="2"/>
        <v>667688.71</v>
      </c>
    </row>
    <row r="28" spans="2:19" x14ac:dyDescent="0.25">
      <c r="B28" s="3" t="s">
        <v>17</v>
      </c>
      <c r="C28" s="32">
        <f>SUM(C29:C37)</f>
        <v>75582092</v>
      </c>
      <c r="D28" s="32">
        <f>SUM(D29:D37)</f>
        <v>0</v>
      </c>
      <c r="E28" s="32">
        <f t="shared" ref="E28:Q28" si="4">SUM(E29:E37)</f>
        <v>0</v>
      </c>
      <c r="F28" s="32">
        <f t="shared" si="4"/>
        <v>400024.28</v>
      </c>
      <c r="G28" s="32">
        <f t="shared" si="4"/>
        <v>0</v>
      </c>
      <c r="H28" s="32">
        <f t="shared" si="4"/>
        <v>0</v>
      </c>
      <c r="I28" s="32">
        <f t="shared" si="4"/>
        <v>0</v>
      </c>
      <c r="J28" s="32">
        <f t="shared" si="4"/>
        <v>0</v>
      </c>
      <c r="K28" s="32">
        <f t="shared" si="4"/>
        <v>0</v>
      </c>
      <c r="L28" s="32">
        <f t="shared" si="4"/>
        <v>0</v>
      </c>
      <c r="M28" s="32"/>
      <c r="N28" s="32">
        <f t="shared" si="4"/>
        <v>0</v>
      </c>
      <c r="O28" s="32">
        <f t="shared" si="4"/>
        <v>0</v>
      </c>
      <c r="P28" s="32">
        <f t="shared" si="4"/>
        <v>0</v>
      </c>
      <c r="Q28" s="32">
        <f t="shared" si="4"/>
        <v>0</v>
      </c>
      <c r="R28" s="35">
        <f t="shared" si="2"/>
        <v>400024.28</v>
      </c>
      <c r="S28" s="30"/>
    </row>
    <row r="29" spans="2:19" x14ac:dyDescent="0.25">
      <c r="B29" s="5" t="s">
        <v>18</v>
      </c>
      <c r="C29" s="26">
        <f>'P1 Presupuesto Aprobado'!D29</f>
        <v>1606000</v>
      </c>
      <c r="D29" s="30">
        <f>'P1 Presupuesto Aprobado'!E29</f>
        <v>0</v>
      </c>
      <c r="E29" s="25">
        <v>0</v>
      </c>
      <c r="F29" s="30">
        <v>201240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6">
        <f t="shared" si="2"/>
        <v>201240</v>
      </c>
    </row>
    <row r="30" spans="2:19" x14ac:dyDescent="0.25">
      <c r="B30" s="5" t="s">
        <v>19</v>
      </c>
      <c r="C30" s="26">
        <f>'P1 Presupuesto Aprobado'!D30</f>
        <v>761296</v>
      </c>
      <c r="D30" s="30">
        <f>'P1 Presupuesto Aprobado'!E30</f>
        <v>0</v>
      </c>
      <c r="E30" s="25">
        <v>0</v>
      </c>
      <c r="F30" s="30">
        <v>64900</v>
      </c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6">
        <f t="shared" si="2"/>
        <v>64900</v>
      </c>
    </row>
    <row r="31" spans="2:19" x14ac:dyDescent="0.25">
      <c r="B31" s="5" t="s">
        <v>20</v>
      </c>
      <c r="C31" s="26">
        <f>'P1 Presupuesto Aprobado'!D31</f>
        <v>55070784</v>
      </c>
      <c r="D31" s="30">
        <f>'P1 Presupuesto Aprobado'!E31</f>
        <v>0</v>
      </c>
      <c r="E31" s="25">
        <v>0</v>
      </c>
      <c r="F31" s="30">
        <v>0</v>
      </c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6">
        <f t="shared" si="2"/>
        <v>0</v>
      </c>
    </row>
    <row r="32" spans="2:19" x14ac:dyDescent="0.25">
      <c r="B32" s="5" t="s">
        <v>21</v>
      </c>
      <c r="C32" s="26">
        <f>'P1 Presupuesto Aprobado'!D32</f>
        <v>69770</v>
      </c>
      <c r="D32" s="30">
        <f>'P1 Presupuesto Aprobado'!E32</f>
        <v>0</v>
      </c>
      <c r="E32" s="25">
        <v>0</v>
      </c>
      <c r="F32" s="30"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6">
        <f t="shared" si="2"/>
        <v>0</v>
      </c>
    </row>
    <row r="33" spans="2:19" x14ac:dyDescent="0.25">
      <c r="B33" s="5" t="s">
        <v>22</v>
      </c>
      <c r="C33" s="26">
        <f>'P1 Presupuesto Aprobado'!D33</f>
        <v>1030727</v>
      </c>
      <c r="D33" s="30">
        <f>'P1 Presupuesto Aprobado'!E33</f>
        <v>0</v>
      </c>
      <c r="E33" s="25">
        <v>0</v>
      </c>
      <c r="F33" s="30">
        <v>0</v>
      </c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6">
        <f t="shared" si="2"/>
        <v>0</v>
      </c>
    </row>
    <row r="34" spans="2:19" x14ac:dyDescent="0.25">
      <c r="B34" s="5" t="s">
        <v>23</v>
      </c>
      <c r="C34" s="26">
        <f>'P1 Presupuesto Aprobado'!D34</f>
        <v>356574</v>
      </c>
      <c r="D34" s="30">
        <f>'P1 Presupuesto Aprobado'!E34</f>
        <v>0</v>
      </c>
      <c r="E34" s="25">
        <v>0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6">
        <f t="shared" si="2"/>
        <v>0</v>
      </c>
    </row>
    <row r="35" spans="2:19" x14ac:dyDescent="0.25">
      <c r="B35" s="5" t="s">
        <v>24</v>
      </c>
      <c r="C35" s="26">
        <f>'P1 Presupuesto Aprobado'!D35</f>
        <v>7723461</v>
      </c>
      <c r="D35" s="30">
        <f>'P1 Presupuesto Aprobado'!E35</f>
        <v>0</v>
      </c>
      <c r="E35" s="25">
        <v>0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6">
        <f t="shared" si="2"/>
        <v>0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8963480</v>
      </c>
      <c r="D37" s="30">
        <f>'P1 Presupuesto Aprobado'!E37</f>
        <v>0</v>
      </c>
      <c r="E37" s="25">
        <v>0</v>
      </c>
      <c r="F37" s="30">
        <v>133884.28</v>
      </c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6">
        <f t="shared" si="2"/>
        <v>133884.28</v>
      </c>
    </row>
    <row r="38" spans="2:19" x14ac:dyDescent="0.25">
      <c r="B38" s="3" t="s">
        <v>27</v>
      </c>
      <c r="C38" s="32">
        <f>SUM(C39:C46)</f>
        <v>75000</v>
      </c>
      <c r="D38" s="32">
        <f>SUM(D39:D46)</f>
        <v>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0</v>
      </c>
      <c r="H38" s="32">
        <f t="shared" si="5"/>
        <v>0</v>
      </c>
      <c r="I38" s="32">
        <f t="shared" si="5"/>
        <v>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0</v>
      </c>
      <c r="S38" s="30"/>
    </row>
    <row r="39" spans="2:19" x14ac:dyDescent="0.25">
      <c r="B39" s="5" t="s">
        <v>28</v>
      </c>
      <c r="C39" s="26">
        <f>'P1 Presupuesto Aprobado'!D39</f>
        <v>75000</v>
      </c>
      <c r="D39" s="30">
        <f>'P1 Presupuesto Aprobado'!E39</f>
        <v>0</v>
      </c>
      <c r="E39" s="25">
        <v>0</v>
      </c>
      <c r="F39" s="30">
        <v>0</v>
      </c>
      <c r="G39" s="30">
        <v>0</v>
      </c>
      <c r="H39" s="30">
        <v>0</v>
      </c>
      <c r="I39" s="30"/>
      <c r="J39" s="30">
        <v>0</v>
      </c>
      <c r="K39" s="30">
        <v>0</v>
      </c>
      <c r="L39" s="30">
        <v>0</v>
      </c>
      <c r="M39" s="30"/>
      <c r="N39" s="30">
        <v>0</v>
      </c>
      <c r="O39" s="30">
        <v>0</v>
      </c>
      <c r="P39" s="30"/>
      <c r="Q39" s="30"/>
      <c r="R39" s="36">
        <f t="shared" si="2"/>
        <v>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5912098</v>
      </c>
      <c r="D55" s="33">
        <f>SUM(D56:D64)</f>
        <v>0</v>
      </c>
      <c r="E55" s="33">
        <f t="shared" ref="E55:Q55" si="7">SUM(E56:E64)</f>
        <v>75000</v>
      </c>
      <c r="F55" s="33">
        <f t="shared" si="7"/>
        <v>0</v>
      </c>
      <c r="G55" s="33">
        <f t="shared" si="7"/>
        <v>0</v>
      </c>
      <c r="H55" s="33">
        <f t="shared" si="7"/>
        <v>0</v>
      </c>
      <c r="I55" s="33">
        <f t="shared" si="7"/>
        <v>0</v>
      </c>
      <c r="J55" s="33">
        <f t="shared" si="7"/>
        <v>0</v>
      </c>
      <c r="K55" s="33">
        <f t="shared" si="7"/>
        <v>0</v>
      </c>
      <c r="L55" s="33">
        <f t="shared" si="7"/>
        <v>0</v>
      </c>
      <c r="M55" s="33"/>
      <c r="N55" s="33">
        <f t="shared" si="7"/>
        <v>0</v>
      </c>
      <c r="O55" s="33">
        <f t="shared" si="7"/>
        <v>0</v>
      </c>
      <c r="P55" s="33">
        <f t="shared" si="7"/>
        <v>0</v>
      </c>
      <c r="Q55" s="33">
        <f t="shared" si="7"/>
        <v>0</v>
      </c>
      <c r="R55" s="35">
        <f t="shared" si="2"/>
        <v>75000</v>
      </c>
      <c r="S55" s="30"/>
    </row>
    <row r="56" spans="2:19" x14ac:dyDescent="0.25">
      <c r="B56" s="5" t="s">
        <v>44</v>
      </c>
      <c r="C56" s="26">
        <f>'P1 Presupuesto Aprobado'!D56</f>
        <v>3328728</v>
      </c>
      <c r="D56" s="30">
        <f>'P1 Presupuesto Aprobado'!E56</f>
        <v>0</v>
      </c>
      <c r="E56" s="30">
        <v>0</v>
      </c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6">
        <f t="shared" si="2"/>
        <v>0</v>
      </c>
    </row>
    <row r="57" spans="2:19" x14ac:dyDescent="0.25">
      <c r="B57" s="5" t="s">
        <v>45</v>
      </c>
      <c r="C57" s="26">
        <f>'P1 Presupuesto Aprobado'!D57</f>
        <v>125000</v>
      </c>
      <c r="D57" s="30">
        <f>'P1 Presupuesto Aprobado'!E57</f>
        <v>0</v>
      </c>
      <c r="E57" s="30">
        <v>0</v>
      </c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4"/>
      <c r="Q57" s="30"/>
      <c r="R57" s="36">
        <f>SUM(E57:Q57)</f>
        <v>0</v>
      </c>
    </row>
    <row r="58" spans="2:19" x14ac:dyDescent="0.25">
      <c r="B58" s="5" t="s">
        <v>46</v>
      </c>
      <c r="C58" s="26">
        <f>'P1 Presupuesto Aprobado'!D58</f>
        <v>15000</v>
      </c>
      <c r="D58" s="30">
        <f>'P1 Presupuesto Aprobado'!E58</f>
        <v>0</v>
      </c>
      <c r="E58" s="30">
        <v>0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4"/>
      <c r="Q58" s="30"/>
      <c r="R58" s="36">
        <f t="shared" si="2"/>
        <v>0</v>
      </c>
    </row>
    <row r="59" spans="2:19" x14ac:dyDescent="0.25">
      <c r="B59" s="5" t="s">
        <v>47</v>
      </c>
      <c r="C59" s="26">
        <f>'P1 Presupuesto Aprobado'!D59</f>
        <v>0</v>
      </c>
      <c r="D59" s="30">
        <f>'P1 Presupuesto Aprobado'!E59</f>
        <v>0</v>
      </c>
      <c r="E59" s="30">
        <v>0</v>
      </c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4"/>
      <c r="Q59" s="34"/>
      <c r="R59" s="36">
        <f t="shared" si="2"/>
        <v>0</v>
      </c>
    </row>
    <row r="60" spans="2:19" x14ac:dyDescent="0.25">
      <c r="B60" s="5" t="s">
        <v>48</v>
      </c>
      <c r="C60" s="26">
        <f>'P1 Presupuesto Aprobado'!D60</f>
        <v>1331000</v>
      </c>
      <c r="D60" s="30">
        <f>'P1 Presupuesto Aprobado'!E60</f>
        <v>0</v>
      </c>
      <c r="E60" s="30">
        <v>75000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4"/>
      <c r="Q60" s="34"/>
      <c r="R60" s="36">
        <f t="shared" si="2"/>
        <v>75000</v>
      </c>
    </row>
    <row r="61" spans="2:19" x14ac:dyDescent="0.25">
      <c r="B61" s="5" t="s">
        <v>49</v>
      </c>
      <c r="C61" s="26">
        <f>'P1 Presupuesto Aprobado'!D61</f>
        <v>2000</v>
      </c>
      <c r="D61" s="30">
        <f>'P1 Presupuesto Aprobado'!E61</f>
        <v>0</v>
      </c>
      <c r="E61" s="30">
        <v>0</v>
      </c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4"/>
      <c r="Q61" s="34"/>
      <c r="R61" s="36">
        <f t="shared" si="2"/>
        <v>0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4"/>
      <c r="Q62" s="34"/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1110370</v>
      </c>
      <c r="D63" s="30">
        <f>'P1 Presupuesto Aprobado'!E63</f>
        <v>0</v>
      </c>
      <c r="E63" s="30">
        <v>0</v>
      </c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4"/>
      <c r="Q63" s="34"/>
      <c r="R63" s="36">
        <f t="shared" si="2"/>
        <v>0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0</v>
      </c>
      <c r="E64" s="30">
        <v>0</v>
      </c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4"/>
      <c r="Q64" s="34"/>
      <c r="R64" s="36">
        <f t="shared" si="2"/>
        <v>0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494722596</v>
      </c>
      <c r="D86" s="37">
        <f>D11+D77</f>
        <v>1923062.52</v>
      </c>
      <c r="E86" s="37">
        <f>E11+E77</f>
        <v>20932341.579999998</v>
      </c>
      <c r="F86" s="37">
        <f>F11+F77</f>
        <v>21993794.039999999</v>
      </c>
      <c r="G86" s="37">
        <f t="shared" ref="G86:Q86" si="16">G11+G77</f>
        <v>0</v>
      </c>
      <c r="H86" s="37">
        <f t="shared" si="16"/>
        <v>0</v>
      </c>
      <c r="I86" s="37">
        <f t="shared" si="16"/>
        <v>0</v>
      </c>
      <c r="J86" s="37">
        <f t="shared" si="16"/>
        <v>0</v>
      </c>
      <c r="K86" s="37">
        <f t="shared" si="16"/>
        <v>0</v>
      </c>
      <c r="L86" s="37">
        <f t="shared" si="16"/>
        <v>0</v>
      </c>
      <c r="M86" s="37"/>
      <c r="N86" s="37">
        <f t="shared" si="16"/>
        <v>0</v>
      </c>
      <c r="O86" s="37">
        <f t="shared" si="16"/>
        <v>0</v>
      </c>
      <c r="P86" s="37">
        <f t="shared" si="16"/>
        <v>0</v>
      </c>
      <c r="Q86" s="37">
        <f t="shared" si="16"/>
        <v>0</v>
      </c>
      <c r="R86" s="35">
        <f t="shared" si="12"/>
        <v>42926135.619999997</v>
      </c>
    </row>
    <row r="87" spans="2:18" ht="15.75" thickBot="1" x14ac:dyDescent="0.3">
      <c r="B87" t="s">
        <v>114</v>
      </c>
    </row>
    <row r="88" spans="2:18" ht="15.75" thickBot="1" x14ac:dyDescent="0.3">
      <c r="B88" s="24" t="s">
        <v>98</v>
      </c>
    </row>
    <row r="89" spans="2:18" ht="30.75" thickBot="1" x14ac:dyDescent="0.3">
      <c r="B89" s="22" t="s">
        <v>99</v>
      </c>
    </row>
    <row r="90" spans="2:18" ht="60.75" thickBot="1" x14ac:dyDescent="0.3">
      <c r="B90" s="23" t="s">
        <v>100</v>
      </c>
    </row>
    <row r="91" spans="2:18" x14ac:dyDescent="0.25">
      <c r="B91" s="44"/>
    </row>
    <row r="92" spans="2:18" x14ac:dyDescent="0.25">
      <c r="B92" s="44"/>
    </row>
    <row r="94" spans="2:18" ht="18.75" x14ac:dyDescent="0.3"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</row>
    <row r="95" spans="2:18" ht="18.75" customHeight="1" x14ac:dyDescent="0.3">
      <c r="B95" s="39" t="s">
        <v>105</v>
      </c>
      <c r="C95" s="45" t="s">
        <v>111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</row>
    <row r="96" spans="2:18" ht="15.75" customHeight="1" x14ac:dyDescent="0.25">
      <c r="B96" s="38" t="s">
        <v>104</v>
      </c>
      <c r="C96" s="58" t="s">
        <v>112</v>
      </c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</row>
    <row r="100" spans="2:6" ht="18.75" x14ac:dyDescent="0.3">
      <c r="B100" s="59"/>
      <c r="C100" s="59"/>
      <c r="D100" s="59"/>
      <c r="E100" s="59"/>
      <c r="F100" s="59"/>
    </row>
    <row r="101" spans="2:6" x14ac:dyDescent="0.25">
      <c r="B101" s="60"/>
      <c r="C101" s="60"/>
      <c r="D101" s="60"/>
      <c r="E101" s="60"/>
      <c r="F101" s="60"/>
    </row>
  </sheetData>
  <mergeCells count="16">
    <mergeCell ref="C95:R95"/>
    <mergeCell ref="C96:R96"/>
    <mergeCell ref="B100:F100"/>
    <mergeCell ref="B101:F101"/>
    <mergeCell ref="B3:R3"/>
    <mergeCell ref="B4:R4"/>
    <mergeCell ref="B9:B10"/>
    <mergeCell ref="C9:C10"/>
    <mergeCell ref="D9:D10"/>
    <mergeCell ref="B5:R5"/>
    <mergeCell ref="B6:R6"/>
    <mergeCell ref="D94:H94"/>
    <mergeCell ref="I94:M94"/>
    <mergeCell ref="N94:R94"/>
    <mergeCell ref="B7:R7"/>
    <mergeCell ref="E9:R9"/>
  </mergeCells>
  <pageMargins left="0.70866141732283472" right="0.70866141732283472" top="0.55118110236220474" bottom="0.74803149606299213" header="0.31496062992125984" footer="0.31496062992125984"/>
  <pageSetup paperSize="151" scale="80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1" t="s">
        <v>78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3:17" ht="21" customHeight="1" x14ac:dyDescent="0.25">
      <c r="C4" s="69" t="s">
        <v>67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3:17" ht="15.75" x14ac:dyDescent="0.25">
      <c r="C5" s="62" t="s">
        <v>68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3:17" ht="15.75" customHeight="1" x14ac:dyDescent="0.25">
      <c r="C6" s="64" t="s">
        <v>95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3:17" ht="15.75" customHeight="1" x14ac:dyDescent="0.25">
      <c r="C7" s="65" t="s">
        <v>80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2024-03-04T19:41:29Z</cp:lastPrinted>
  <dcterms:created xsi:type="dcterms:W3CDTF">2021-07-29T18:58:50Z</dcterms:created>
  <dcterms:modified xsi:type="dcterms:W3CDTF">2024-03-07T14:30:49Z</dcterms:modified>
</cp:coreProperties>
</file>