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DP03014\Users\OEncarnacionDiaz\OneDrive - tesoreria.gov.do\Escritorio\PORTAL DE TRANSPARENCIA\2023\1\RELACIÓN EGRESOS CHEQUES\"/>
    </mc:Choice>
  </mc:AlternateContent>
  <xr:revisionPtr revIDLastSave="0" documentId="13_ncr:1_{8D4B5F81-E009-48B9-B408-1FE1E26CEC3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 (2)" sheetId="4" r:id="rId1"/>
    <sheet name="P1 Presupuesto Aprobado" sheetId="1" r:id="rId2"/>
    <sheet name="P2 Presupuesto Aprobado-Ejec " sheetId="2" r:id="rId3"/>
  </sheets>
  <definedNames>
    <definedName name="_xlnm.Print_Titles" localSheetId="1">'P1 Presupuesto Aprobado'!$1:$10</definedName>
    <definedName name="_xlnm.Print_Titles" localSheetId="0">'P1 Presupuesto Aprobado (2)'!$1:$10</definedName>
    <definedName name="_xlnm.Print_Titles" localSheetId="2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4" l="1"/>
  <c r="D84" i="4"/>
  <c r="E81" i="4"/>
  <c r="D81" i="4"/>
  <c r="E78" i="4"/>
  <c r="E77" i="4" s="1"/>
  <c r="D78" i="4"/>
  <c r="D77" i="4" s="1"/>
  <c r="E73" i="4"/>
  <c r="D73" i="4"/>
  <c r="E70" i="4"/>
  <c r="D70" i="4"/>
  <c r="E65" i="4"/>
  <c r="D65" i="4"/>
  <c r="E55" i="4"/>
  <c r="D55" i="4"/>
  <c r="E47" i="4"/>
  <c r="D47" i="4"/>
  <c r="E38" i="4"/>
  <c r="D38" i="4"/>
  <c r="E28" i="4"/>
  <c r="D28" i="4"/>
  <c r="E18" i="4"/>
  <c r="D18" i="4"/>
  <c r="E12" i="4"/>
  <c r="D12" i="4"/>
  <c r="D11" i="4" s="1"/>
  <c r="D86" i="4" s="1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E11" i="4" l="1"/>
  <c r="E86" i="4" s="1"/>
  <c r="D55" i="2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<sst xmlns="http://schemas.openxmlformats.org/spreadsheetml/2006/main" count="292" uniqueCount="111">
  <si>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</si>
  <si>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</si>
  <si>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</si>
  <si>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</si>
  <si>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</si>
  <si>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</si>
  <si>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</si>
  <si>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</si>
  <si>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</si>
  <si>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</si>
  <si>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</si>
  <si>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</si>
  <si>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</si>
  <si>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</si>
  <si>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</si>
  <si>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</si>
  <si>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</si>
  <si>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</si>
  <si>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</si>
  <si>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</si>
  <si>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</si>
  <si>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</si>
  <si>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</si>
  <si>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</si>
  <si>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</si>
  <si>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</si>
  <si>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</si>
  <si>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</si>
  <si>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</si>
  <si>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</si>
  <si>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</si>
  <si>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</si>
  <si>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</si>
  <si>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</si>
  <si>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</si>
  <si>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</si>
  <si>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</si>
  <si>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</si>
  <si>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</si>
  <si>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</si>
  <si>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</si>
  <si>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</si>
  <si>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</si>
  <si>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</si>
  <si>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</si>
  <si>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</si>
  <si>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</si>
  <si>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</si>
  <si>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</si>
  <si>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</si>
  <si>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</si>
  <si>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</si>
  <si>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</si>
  <si>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</si>
  <si>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</si>
  <si>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</si>
  <si>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</si>
  <si>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</si>
  <si>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</si>
  <si>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</si>
  <si>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</si>
  <si>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</si>
  <si>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</si>
  <si>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</si>
  <si>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</si>
  <si>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</si>
  <si>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</si>
  <si>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</si>
  <si>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</si>
  <si>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</si>
  <si>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</si>
  <si>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</si>
  <si>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</si>
  <si>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</si>
  <si>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</si>
  <si>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</si>
  <si>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</si>
  <si>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</si>
  <si>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</si>
  <si>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</si>
  <si>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</si>
  <si>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</si>
  <si>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</si>
  <si>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</si>
  <si>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</si>
  <si>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</si>
  <si>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</si>
  <si>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</si>
  <si>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</si>
  <si>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</si>
  <si>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</si>
  <si>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</si>
  <si>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</si>
  <si>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</si>
  <si>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</si>
  <si>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</si>
  <si>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</si>
  <si>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</si>
  <si>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</si>
  <si>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</si>
  <si>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</si>
  <si>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</si>
  <si>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</si>
  <si>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</si>
  <si>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</si>
  <si>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</si>
  <si>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</si>
  <si>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</si>
  <si>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Fuente: [Ejecución Presupuestaria Mensual al 31/01/2023-SIGEF]</t>
  </si>
  <si>
    <t>Fuente: [Ejecución Presupuestaria al 31/01/2023-SIGEF]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</si>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</sst>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4159-8F33-423E-BD6F-A8DE34D8F47B}">
  <dimension ref="B3:P101"/>
  <sheetViews>
    <sheetView showGridLines="0" zoomScale="86" zoomScaleNormal="86" workbookViewId="0">
      <selection activeCell="C3" sqref="C3:E10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2" t="s">
        <v>99</v>
      </c>
      <c r="D3" s="43"/>
      <c r="E3" s="43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44" t="s">
        <v>100</v>
      </c>
      <c r="D4" s="45"/>
      <c r="E4" s="4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6" t="s">
        <v>110</v>
      </c>
      <c r="D5" s="47"/>
      <c r="E5" s="4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48" t="s">
        <v>76</v>
      </c>
      <c r="D6" s="49"/>
      <c r="E6" s="4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48" t="s">
        <v>77</v>
      </c>
      <c r="D7" s="49"/>
      <c r="E7" s="49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50" t="s">
        <v>66</v>
      </c>
      <c r="D9" s="51" t="s">
        <v>94</v>
      </c>
      <c r="E9" s="51" t="s">
        <v>93</v>
      </c>
      <c r="F9" s="7"/>
    </row>
    <row r="10" spans="2:16" ht="23.25" customHeight="1" x14ac:dyDescent="0.25">
      <c r="C10" s="50"/>
      <c r="D10" s="52"/>
      <c r="E10" s="52"/>
      <c r="F10" s="7"/>
    </row>
    <row r="11" spans="2:16" x14ac:dyDescent="0.25">
      <c r="C11" s="1" t="s">
        <v>0</v>
      </c>
      <c r="D11" s="2">
        <f>D12+D18+D28+D38+D47+D55+D65+D70+D73</f>
        <v>493013687</v>
      </c>
      <c r="E11" s="26">
        <f>E12+E18+E28+E38+E47+E55+E65+E70+E73</f>
        <v>0</v>
      </c>
      <c r="F11" s="7"/>
    </row>
    <row r="12" spans="2:16" x14ac:dyDescent="0.25">
      <c r="C12" s="3" t="s">
        <v>1</v>
      </c>
      <c r="D12" s="4">
        <f>SUM(D13:D17)</f>
        <v>339659657</v>
      </c>
      <c r="E12" s="27">
        <f>SUM(E13:E17)</f>
        <v>0</v>
      </c>
      <c r="F12" s="7"/>
    </row>
    <row r="13" spans="2:16" x14ac:dyDescent="0.25">
      <c r="C13" s="5" t="s">
        <v>2</v>
      </c>
      <c r="D13" s="20">
        <v>216909483</v>
      </c>
      <c r="E13" s="25">
        <v>0</v>
      </c>
      <c r="F13" s="7"/>
    </row>
    <row r="14" spans="2:16" x14ac:dyDescent="0.25">
      <c r="C14" s="5" t="s">
        <v>3</v>
      </c>
      <c r="D14" s="20">
        <v>87666215</v>
      </c>
      <c r="E14" s="25">
        <v>0</v>
      </c>
      <c r="F14" s="7"/>
    </row>
    <row r="15" spans="2:16" x14ac:dyDescent="0.25">
      <c r="C15" s="5" t="s">
        <v>4</v>
      </c>
      <c r="D15" s="20">
        <v>200000</v>
      </c>
      <c r="E15" s="25">
        <v>0</v>
      </c>
      <c r="F15" s="7"/>
    </row>
    <row r="16" spans="2:16" x14ac:dyDescent="0.25">
      <c r="C16" s="5" t="s">
        <v>5</v>
      </c>
      <c r="D16" s="20">
        <v>6000000</v>
      </c>
      <c r="E16" s="25">
        <v>0</v>
      </c>
      <c r="F16" s="7"/>
    </row>
    <row r="17" spans="3:6" x14ac:dyDescent="0.25">
      <c r="C17" s="5" t="s">
        <v>6</v>
      </c>
      <c r="D17" s="20">
        <v>28883959</v>
      </c>
      <c r="E17" s="25">
        <v>0</v>
      </c>
      <c r="F17" s="7"/>
    </row>
    <row r="18" spans="3:6" x14ac:dyDescent="0.25">
      <c r="C18" s="3" t="s">
        <v>7</v>
      </c>
      <c r="D18" s="4">
        <f>SUM(D19:D27)</f>
        <v>78589078</v>
      </c>
      <c r="E18" s="27">
        <f>SUM(E19:E27)</f>
        <v>0</v>
      </c>
      <c r="F18" s="7"/>
    </row>
    <row r="19" spans="3:6" x14ac:dyDescent="0.25">
      <c r="C19" s="5" t="s">
        <v>8</v>
      </c>
      <c r="D19" s="20">
        <v>14542072</v>
      </c>
      <c r="E19" s="25">
        <v>0</v>
      </c>
      <c r="F19" s="7"/>
    </row>
    <row r="20" spans="3:6" x14ac:dyDescent="0.25">
      <c r="C20" s="5" t="s">
        <v>9</v>
      </c>
      <c r="D20" s="20">
        <v>1440000</v>
      </c>
      <c r="E20" s="25">
        <v>0</v>
      </c>
      <c r="F20" s="7"/>
    </row>
    <row r="21" spans="3:6" x14ac:dyDescent="0.25">
      <c r="C21" s="5" t="s">
        <v>10</v>
      </c>
      <c r="D21" s="20">
        <v>1640000</v>
      </c>
      <c r="E21" s="25">
        <v>0</v>
      </c>
      <c r="F21" s="7"/>
    </row>
    <row r="22" spans="3:6" x14ac:dyDescent="0.25">
      <c r="C22" s="5" t="s">
        <v>11</v>
      </c>
      <c r="D22" s="20">
        <v>2000000</v>
      </c>
      <c r="E22" s="25">
        <v>0</v>
      </c>
      <c r="F22" s="7"/>
    </row>
    <row r="23" spans="3:6" x14ac:dyDescent="0.25">
      <c r="C23" s="5" t="s">
        <v>12</v>
      </c>
      <c r="D23" s="20">
        <v>7017160</v>
      </c>
      <c r="E23" s="25">
        <v>0</v>
      </c>
    </row>
    <row r="24" spans="3:6" x14ac:dyDescent="0.25">
      <c r="C24" s="5" t="s">
        <v>13</v>
      </c>
      <c r="D24" s="20">
        <v>12481478</v>
      </c>
      <c r="E24" s="25">
        <v>0</v>
      </c>
    </row>
    <row r="25" spans="3:6" x14ac:dyDescent="0.25">
      <c r="C25" s="5" t="s">
        <v>14</v>
      </c>
      <c r="D25" s="20">
        <v>9470000</v>
      </c>
      <c r="E25" s="25">
        <v>0</v>
      </c>
    </row>
    <row r="26" spans="3:6" x14ac:dyDescent="0.25">
      <c r="C26" s="5" t="s">
        <v>15</v>
      </c>
      <c r="D26" s="20">
        <v>16258368</v>
      </c>
      <c r="E26" s="25">
        <v>0</v>
      </c>
    </row>
    <row r="27" spans="3:6" x14ac:dyDescent="0.25">
      <c r="C27" s="5" t="s">
        <v>16</v>
      </c>
      <c r="D27" s="20">
        <v>13740000</v>
      </c>
      <c r="E27" s="25">
        <v>0</v>
      </c>
    </row>
    <row r="28" spans="3:6" x14ac:dyDescent="0.25">
      <c r="C28" s="3" t="s">
        <v>17</v>
      </c>
      <c r="D28" s="4">
        <f>SUM(D29:D37)</f>
        <v>68385960</v>
      </c>
      <c r="E28" s="27">
        <f>SUM(E29:E37)</f>
        <v>0</v>
      </c>
    </row>
    <row r="29" spans="3:6" x14ac:dyDescent="0.25">
      <c r="C29" s="5" t="s">
        <v>18</v>
      </c>
      <c r="D29" s="20">
        <v>1624000</v>
      </c>
      <c r="E29" s="25">
        <v>0</v>
      </c>
    </row>
    <row r="30" spans="3:6" x14ac:dyDescent="0.25">
      <c r="C30" s="5" t="s">
        <v>19</v>
      </c>
      <c r="D30" s="20">
        <v>930000</v>
      </c>
      <c r="E30" s="25">
        <v>0</v>
      </c>
    </row>
    <row r="31" spans="3:6" x14ac:dyDescent="0.25">
      <c r="C31" s="5" t="s">
        <v>20</v>
      </c>
      <c r="D31" s="20">
        <v>48993000</v>
      </c>
      <c r="E31" s="25">
        <v>0</v>
      </c>
    </row>
    <row r="32" spans="3:6" x14ac:dyDescent="0.25">
      <c r="C32" s="5" t="s">
        <v>21</v>
      </c>
      <c r="D32" s="20">
        <v>100000</v>
      </c>
      <c r="E32" s="25">
        <v>0</v>
      </c>
    </row>
    <row r="33" spans="3:5" x14ac:dyDescent="0.25">
      <c r="C33" s="5" t="s">
        <v>22</v>
      </c>
      <c r="D33" s="20">
        <v>406000</v>
      </c>
      <c r="E33" s="25">
        <v>0</v>
      </c>
    </row>
    <row r="34" spans="3:5" x14ac:dyDescent="0.25">
      <c r="C34" s="5" t="s">
        <v>23</v>
      </c>
      <c r="D34" s="20">
        <v>579000</v>
      </c>
      <c r="E34" s="25">
        <v>0</v>
      </c>
    </row>
    <row r="35" spans="3:5" x14ac:dyDescent="0.25">
      <c r="C35" s="5" t="s">
        <v>24</v>
      </c>
      <c r="D35" s="20">
        <v>6521960</v>
      </c>
      <c r="E35" s="25">
        <v>0</v>
      </c>
    </row>
    <row r="36" spans="3:5" x14ac:dyDescent="0.25">
      <c r="C36" s="5" t="s">
        <v>25</v>
      </c>
      <c r="D36" s="20">
        <v>0</v>
      </c>
      <c r="E36" s="25">
        <v>0</v>
      </c>
    </row>
    <row r="37" spans="3:5" x14ac:dyDescent="0.25">
      <c r="C37" s="5" t="s">
        <v>26</v>
      </c>
      <c r="D37" s="21">
        <v>9232000</v>
      </c>
      <c r="E37" s="25">
        <v>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0">
        <v>200000</v>
      </c>
      <c r="E39" s="25">
        <v>0</v>
      </c>
    </row>
    <row r="40" spans="3:5" x14ac:dyDescent="0.25">
      <c r="C40" s="5" t="s">
        <v>29</v>
      </c>
      <c r="D40" s="21">
        <v>0</v>
      </c>
      <c r="E40" s="25">
        <v>0</v>
      </c>
    </row>
    <row r="41" spans="3:5" x14ac:dyDescent="0.25">
      <c r="C41" s="5" t="s">
        <v>30</v>
      </c>
      <c r="D41" s="21">
        <v>0</v>
      </c>
      <c r="E41" s="25">
        <v>0</v>
      </c>
    </row>
    <row r="42" spans="3:5" x14ac:dyDescent="0.25">
      <c r="C42" s="5" t="s">
        <v>31</v>
      </c>
      <c r="D42" s="21">
        <v>0</v>
      </c>
      <c r="E42" s="25">
        <v>0</v>
      </c>
    </row>
    <row r="43" spans="3:5" x14ac:dyDescent="0.25">
      <c r="C43" s="5" t="s">
        <v>32</v>
      </c>
      <c r="D43" s="21">
        <v>0</v>
      </c>
      <c r="E43" s="25">
        <v>0</v>
      </c>
    </row>
    <row r="44" spans="3:5" x14ac:dyDescent="0.25">
      <c r="C44" s="5" t="s">
        <v>33</v>
      </c>
      <c r="D44" s="21">
        <v>0</v>
      </c>
      <c r="E44" s="25">
        <v>0</v>
      </c>
    </row>
    <row r="45" spans="3:5" x14ac:dyDescent="0.25">
      <c r="C45" s="5" t="s">
        <v>34</v>
      </c>
      <c r="D45" s="21">
        <v>0</v>
      </c>
      <c r="E45" s="25">
        <v>0</v>
      </c>
    </row>
    <row r="46" spans="3:5" x14ac:dyDescent="0.25">
      <c r="C46" s="5" t="s">
        <v>35</v>
      </c>
      <c r="D46" s="6">
        <v>0</v>
      </c>
      <c r="E46" s="25">
        <v>0</v>
      </c>
    </row>
    <row r="47" spans="3:5" x14ac:dyDescent="0.25">
      <c r="C47" s="3" t="s">
        <v>36</v>
      </c>
      <c r="D47" s="4">
        <f>SUM(D48:D54)</f>
        <v>0</v>
      </c>
      <c r="E47" s="27">
        <f>SUM(E48:E54)</f>
        <v>0</v>
      </c>
    </row>
    <row r="48" spans="3:5" x14ac:dyDescent="0.25">
      <c r="C48" s="5" t="s">
        <v>37</v>
      </c>
      <c r="D48" s="21">
        <v>0</v>
      </c>
      <c r="E48" s="25">
        <v>0</v>
      </c>
    </row>
    <row r="49" spans="3:5" x14ac:dyDescent="0.25">
      <c r="C49" s="5" t="s">
        <v>38</v>
      </c>
      <c r="D49" s="21">
        <v>0</v>
      </c>
      <c r="E49" s="25">
        <v>0</v>
      </c>
    </row>
    <row r="50" spans="3:5" x14ac:dyDescent="0.25">
      <c r="C50" s="5" t="s">
        <v>39</v>
      </c>
      <c r="D50" s="21">
        <v>0</v>
      </c>
      <c r="E50" s="25">
        <v>0</v>
      </c>
    </row>
    <row r="51" spans="3:5" x14ac:dyDescent="0.25">
      <c r="C51" s="5" t="s">
        <v>40</v>
      </c>
      <c r="D51" s="21">
        <v>0</v>
      </c>
      <c r="E51" s="25">
        <v>0</v>
      </c>
    </row>
    <row r="52" spans="3:5" x14ac:dyDescent="0.25">
      <c r="C52" s="22" t="s">
        <v>98</v>
      </c>
      <c r="D52" s="21">
        <v>0</v>
      </c>
      <c r="E52" s="23">
        <v>0</v>
      </c>
    </row>
    <row r="53" spans="3:5" x14ac:dyDescent="0.25">
      <c r="C53" s="5" t="s">
        <v>41</v>
      </c>
      <c r="D53" s="21">
        <v>0</v>
      </c>
      <c r="E53" s="25">
        <v>0</v>
      </c>
    </row>
    <row r="54" spans="3:5" x14ac:dyDescent="0.25">
      <c r="C54" s="5" t="s">
        <v>42</v>
      </c>
      <c r="D54" s="21">
        <v>0</v>
      </c>
      <c r="E54" s="25">
        <v>0</v>
      </c>
    </row>
    <row r="55" spans="3:5" x14ac:dyDescent="0.25">
      <c r="C55" s="3" t="s">
        <v>43</v>
      </c>
      <c r="D55" s="24">
        <f>SUM(D56:D64)</f>
        <v>6178992</v>
      </c>
      <c r="E55" s="28">
        <f>SUM(E56:E64)</f>
        <v>0</v>
      </c>
    </row>
    <row r="56" spans="3:5" x14ac:dyDescent="0.25">
      <c r="C56" s="5" t="s">
        <v>44</v>
      </c>
      <c r="D56" s="20">
        <v>3956992</v>
      </c>
      <c r="E56" s="25">
        <v>0</v>
      </c>
    </row>
    <row r="57" spans="3:5" x14ac:dyDescent="0.25">
      <c r="C57" s="5" t="s">
        <v>45</v>
      </c>
      <c r="D57" s="20">
        <v>460000</v>
      </c>
      <c r="E57" s="25">
        <v>0</v>
      </c>
    </row>
    <row r="58" spans="3:5" x14ac:dyDescent="0.25">
      <c r="C58" s="5" t="s">
        <v>46</v>
      </c>
      <c r="D58" s="20">
        <v>48000</v>
      </c>
      <c r="E58" s="25">
        <v>0</v>
      </c>
    </row>
    <row r="59" spans="3:5" x14ac:dyDescent="0.25">
      <c r="C59" s="5" t="s">
        <v>47</v>
      </c>
      <c r="D59" s="20">
        <v>108000</v>
      </c>
      <c r="E59" s="25">
        <v>0</v>
      </c>
    </row>
    <row r="60" spans="3:5" x14ac:dyDescent="0.25">
      <c r="C60" s="5" t="s">
        <v>48</v>
      </c>
      <c r="D60" s="20">
        <v>1176000</v>
      </c>
      <c r="E60" s="25">
        <v>0</v>
      </c>
    </row>
    <row r="61" spans="3:5" x14ac:dyDescent="0.25">
      <c r="C61" s="5" t="s">
        <v>49</v>
      </c>
      <c r="D61" s="20">
        <v>30000</v>
      </c>
      <c r="E61" s="25">
        <v>0</v>
      </c>
    </row>
    <row r="62" spans="3:5" x14ac:dyDescent="0.25">
      <c r="C62" s="5" t="s">
        <v>50</v>
      </c>
      <c r="D62" s="20">
        <v>0</v>
      </c>
      <c r="E62" s="25">
        <v>0</v>
      </c>
    </row>
    <row r="63" spans="3:5" x14ac:dyDescent="0.25">
      <c r="C63" s="5" t="s">
        <v>51</v>
      </c>
      <c r="D63" s="20">
        <v>400000</v>
      </c>
      <c r="E63" s="25">
        <v>0</v>
      </c>
    </row>
    <row r="64" spans="3:5" x14ac:dyDescent="0.25">
      <c r="C64" s="5" t="s">
        <v>52</v>
      </c>
      <c r="D64" s="21">
        <v>0</v>
      </c>
      <c r="E64" s="25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1">
        <v>0</v>
      </c>
      <c r="E66" s="25">
        <v>0</v>
      </c>
    </row>
    <row r="67" spans="3:5" x14ac:dyDescent="0.25">
      <c r="C67" s="5" t="s">
        <v>55</v>
      </c>
      <c r="D67" s="21">
        <v>0</v>
      </c>
      <c r="E67" s="25">
        <v>0</v>
      </c>
    </row>
    <row r="68" spans="3:5" x14ac:dyDescent="0.25">
      <c r="C68" s="5" t="s">
        <v>56</v>
      </c>
      <c r="D68" s="21">
        <v>0</v>
      </c>
      <c r="E68" s="25">
        <v>0</v>
      </c>
    </row>
    <row r="69" spans="3:5" x14ac:dyDescent="0.25">
      <c r="C69" s="5" t="s">
        <v>57</v>
      </c>
      <c r="D69" s="21">
        <v>0</v>
      </c>
      <c r="E69" s="25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1">
        <v>0</v>
      </c>
      <c r="E71" s="25">
        <v>0</v>
      </c>
    </row>
    <row r="72" spans="3:5" x14ac:dyDescent="0.25">
      <c r="C72" s="5" t="s">
        <v>60</v>
      </c>
      <c r="D72" s="21">
        <v>0</v>
      </c>
      <c r="E72" s="2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1">
        <v>0</v>
      </c>
      <c r="E74" s="25">
        <v>0</v>
      </c>
    </row>
    <row r="75" spans="3:5" x14ac:dyDescent="0.25">
      <c r="C75" s="5" t="s">
        <v>63</v>
      </c>
      <c r="D75" s="21">
        <v>0</v>
      </c>
      <c r="E75" s="25">
        <v>0</v>
      </c>
    </row>
    <row r="76" spans="3:5" x14ac:dyDescent="0.25">
      <c r="C76" s="5" t="s">
        <v>64</v>
      </c>
      <c r="D76" s="21">
        <v>0</v>
      </c>
      <c r="E76" s="25">
        <v>0</v>
      </c>
    </row>
    <row r="77" spans="3:5" x14ac:dyDescent="0.25">
      <c r="C77" s="1" t="s">
        <v>67</v>
      </c>
      <c r="D77" s="2">
        <f>D78+D81+D84</f>
        <v>0</v>
      </c>
      <c r="E77" s="2">
        <f>E78+E81+E84</f>
        <v>0</v>
      </c>
    </row>
    <row r="78" spans="3:5" x14ac:dyDescent="0.25">
      <c r="C78" s="3" t="s">
        <v>68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69</v>
      </c>
      <c r="D79" s="21">
        <v>0</v>
      </c>
      <c r="E79" s="25">
        <v>0</v>
      </c>
    </row>
    <row r="80" spans="3:5" x14ac:dyDescent="0.25">
      <c r="C80" s="5" t="s">
        <v>70</v>
      </c>
      <c r="D80" s="21">
        <v>0</v>
      </c>
      <c r="E80" s="25">
        <v>0</v>
      </c>
    </row>
    <row r="81" spans="3:5" x14ac:dyDescent="0.25">
      <c r="C81" s="3" t="s">
        <v>71</v>
      </c>
      <c r="D81" s="4">
        <f>D82+D83</f>
        <v>0</v>
      </c>
      <c r="E81" s="4">
        <f>E82+E83</f>
        <v>0</v>
      </c>
    </row>
    <row r="82" spans="3:5" x14ac:dyDescent="0.25">
      <c r="C82" s="5" t="s">
        <v>72</v>
      </c>
      <c r="D82" s="21">
        <v>0</v>
      </c>
      <c r="E82" s="25">
        <v>0</v>
      </c>
    </row>
    <row r="83" spans="3:5" x14ac:dyDescent="0.25">
      <c r="C83" s="5" t="s">
        <v>73</v>
      </c>
      <c r="D83" s="21">
        <v>0</v>
      </c>
      <c r="E83" s="25">
        <v>0</v>
      </c>
    </row>
    <row r="84" spans="3:5" x14ac:dyDescent="0.25">
      <c r="C84" s="3" t="s">
        <v>74</v>
      </c>
      <c r="D84" s="4">
        <f>D85</f>
        <v>0</v>
      </c>
      <c r="E84" s="4">
        <f>E85</f>
        <v>0</v>
      </c>
    </row>
    <row r="85" spans="3:5" x14ac:dyDescent="0.25">
      <c r="C85" s="5" t="s">
        <v>75</v>
      </c>
      <c r="D85" s="21">
        <v>0</v>
      </c>
      <c r="E85" s="25">
        <v>0</v>
      </c>
    </row>
    <row r="86" spans="3:5" x14ac:dyDescent="0.25">
      <c r="C86" s="8" t="s">
        <v>65</v>
      </c>
      <c r="D86" s="32">
        <f>D11+D77</f>
        <v>493013687</v>
      </c>
      <c r="E86" s="32">
        <f>E11+E77</f>
        <v>0</v>
      </c>
    </row>
    <row r="87" spans="3:5" x14ac:dyDescent="0.25">
      <c r="C87" t="s">
        <v>109</v>
      </c>
    </row>
    <row r="92" spans="3:5" ht="18.75" x14ac:dyDescent="0.3">
      <c r="C92" s="37" t="s">
        <v>102</v>
      </c>
      <c r="D92" s="40" t="s">
        <v>103</v>
      </c>
      <c r="E92" s="40"/>
    </row>
    <row r="93" spans="3:5" x14ac:dyDescent="0.25">
      <c r="C93" s="38" t="s">
        <v>106</v>
      </c>
      <c r="D93" s="41" t="s">
        <v>105</v>
      </c>
      <c r="E93" s="41"/>
    </row>
    <row r="97" spans="3:3" ht="15.75" thickBot="1" x14ac:dyDescent="0.3"/>
    <row r="98" spans="3:3" ht="26.25" customHeight="1" thickBot="1" x14ac:dyDescent="0.3">
      <c r="C98" s="19" t="s">
        <v>95</v>
      </c>
    </row>
    <row r="99" spans="3:3" ht="33.75" customHeight="1" thickBot="1" x14ac:dyDescent="0.3">
      <c r="C99" s="17" t="s">
        <v>96</v>
      </c>
    </row>
    <row r="100" spans="3:3" ht="45.75" thickBot="1" x14ac:dyDescent="0.3">
      <c r="C100" s="18" t="s">
        <v>97</v>
      </c>
    </row>
    <row r="101" spans="3:3" x14ac:dyDescent="0.25">
      <c r="C101" t="s">
        <v>107</v>
      </c>
    </row>
  </sheetData>
  <mergeCells count="10">
    <mergeCell ref="D92:E92"/>
    <mergeCell ref="D93:E93"/>
    <mergeCell ref="C3:E3"/>
    <mergeCell ref="C4:E4"/>
    <mergeCell ref="C5:E5"/>
    <mergeCell ref="C6:E6"/>
    <mergeCell ref="C7:E7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colBreaks count="2" manualBreakCount="2">
    <brk id="2" max="99" man="1"/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zoomScale="86" zoomScaleNormal="86" workbookViewId="0">
      <selection activeCell="C3" sqref="C3:E10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2" t="s">
        <v>99</v>
      </c>
      <c r="D3" s="43"/>
      <c r="E3" s="43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44" t="s">
        <v>100</v>
      </c>
      <c r="D4" s="45"/>
      <c r="E4" s="4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6" t="s">
        <v>110</v>
      </c>
      <c r="D5" s="47"/>
      <c r="E5" s="4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48" t="s">
        <v>76</v>
      </c>
      <c r="D6" s="49"/>
      <c r="E6" s="4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48" t="s">
        <v>77</v>
      </c>
      <c r="D7" s="49"/>
      <c r="E7" s="49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50" t="s">
        <v>66</v>
      </c>
      <c r="D9" s="51" t="s">
        <v>94</v>
      </c>
      <c r="E9" s="51" t="s">
        <v>93</v>
      </c>
      <c r="F9" s="7"/>
    </row>
    <row r="10" spans="2:16" ht="23.25" customHeight="1" x14ac:dyDescent="0.25">
      <c r="C10" s="50"/>
      <c r="D10" s="52"/>
      <c r="E10" s="52"/>
      <c r="F10" s="7"/>
    </row>
    <row r="11" spans="2:16" x14ac:dyDescent="0.25">
      <c r="C11" s="1" t="s">
        <v>0</v>
      </c>
      <c r="D11" s="2">
        <f>D12+D18+D28+D38+D47+D55+D65+D70+D73</f>
        <v>493013687</v>
      </c>
      <c r="E11" s="26">
        <f>E12+E18+E28+E38+E47+E55+E65+E70+E73</f>
        <v>0</v>
      </c>
      <c r="F11" s="7"/>
    </row>
    <row r="12" spans="2:16" x14ac:dyDescent="0.25">
      <c r="C12" s="3" t="s">
        <v>1</v>
      </c>
      <c r="D12" s="4">
        <f>SUM(D13:D17)</f>
        <v>339659657</v>
      </c>
      <c r="E12" s="27">
        <f>SUM(E13:E17)</f>
        <v>0</v>
      </c>
      <c r="F12" s="7"/>
    </row>
    <row r="13" spans="2:16" x14ac:dyDescent="0.25">
      <c r="C13" s="5" t="s">
        <v>2</v>
      </c>
      <c r="D13" s="20">
        <v>216909483</v>
      </c>
      <c r="E13" s="25">
        <v>3542793.75</v>
      </c>
      <c r="F13" s="7"/>
    </row>
    <row r="14" spans="2:16" x14ac:dyDescent="0.25">
      <c r="C14" s="5" t="s">
        <v>3</v>
      </c>
      <c r="D14" s="20">
        <v>87666215</v>
      </c>
      <c r="E14" s="25">
        <v>-4268778.2699999996</v>
      </c>
      <c r="F14" s="7"/>
    </row>
    <row r="15" spans="2:16" x14ac:dyDescent="0.25">
      <c r="C15" s="5" t="s">
        <v>4</v>
      </c>
      <c r="D15" s="20">
        <v>200000</v>
      </c>
      <c r="E15" s="25">
        <v>0</v>
      </c>
      <c r="F15" s="7"/>
    </row>
    <row r="16" spans="2:16" x14ac:dyDescent="0.25">
      <c r="C16" s="5" t="s">
        <v>5</v>
      </c>
      <c r="D16" s="20">
        <v>6000000</v>
      </c>
      <c r="E16" s="25">
        <v>0</v>
      </c>
      <c r="F16" s="7"/>
    </row>
    <row r="17" spans="3:6" x14ac:dyDescent="0.25">
      <c r="C17" s="5" t="s">
        <v>6</v>
      </c>
      <c r="D17" s="20">
        <v>28883959</v>
      </c>
      <c r="E17" s="25">
        <v>725984.52</v>
      </c>
      <c r="F17" s="7"/>
    </row>
    <row r="18" spans="3:6" x14ac:dyDescent="0.25">
      <c r="C18" s="3" t="s">
        <v>7</v>
      </c>
      <c r="D18" s="4">
        <f>SUM(D19:D27)</f>
        <v>78589078</v>
      </c>
      <c r="E18" s="27">
        <f>SUM(E19:E27)</f>
        <v>-10500000</v>
      </c>
      <c r="F18" s="7"/>
    </row>
    <row r="19" spans="3:6" x14ac:dyDescent="0.25">
      <c r="C19" s="5" t="s">
        <v>8</v>
      </c>
      <c r="D19" s="20">
        <v>14542072</v>
      </c>
      <c r="E19" s="25">
        <v>0</v>
      </c>
      <c r="F19" s="7"/>
    </row>
    <row r="20" spans="3:6" x14ac:dyDescent="0.25">
      <c r="C20" s="5" t="s">
        <v>9</v>
      </c>
      <c r="D20" s="20">
        <v>1440000</v>
      </c>
      <c r="E20" s="25">
        <v>0</v>
      </c>
      <c r="F20" s="7"/>
    </row>
    <row r="21" spans="3:6" x14ac:dyDescent="0.25">
      <c r="C21" s="5" t="s">
        <v>10</v>
      </c>
      <c r="D21" s="20">
        <v>1640000</v>
      </c>
      <c r="E21" s="25">
        <v>0</v>
      </c>
      <c r="F21" s="7"/>
    </row>
    <row r="22" spans="3:6" x14ac:dyDescent="0.25">
      <c r="C22" s="5" t="s">
        <v>11</v>
      </c>
      <c r="D22" s="20">
        <v>2000000</v>
      </c>
      <c r="E22" s="25">
        <v>0</v>
      </c>
      <c r="F22" s="7"/>
    </row>
    <row r="23" spans="3:6" x14ac:dyDescent="0.25">
      <c r="C23" s="5" t="s">
        <v>12</v>
      </c>
      <c r="D23" s="20">
        <v>7017160</v>
      </c>
      <c r="E23" s="25">
        <v>-2500000</v>
      </c>
    </row>
    <row r="24" spans="3:6" x14ac:dyDescent="0.25">
      <c r="C24" s="5" t="s">
        <v>13</v>
      </c>
      <c r="D24" s="20">
        <v>12481478</v>
      </c>
      <c r="E24" s="25">
        <v>0</v>
      </c>
    </row>
    <row r="25" spans="3:6" x14ac:dyDescent="0.25">
      <c r="C25" s="5" t="s">
        <v>14</v>
      </c>
      <c r="D25" s="20">
        <v>9470000</v>
      </c>
      <c r="E25" s="25">
        <v>-2000000</v>
      </c>
    </row>
    <row r="26" spans="3:6" x14ac:dyDescent="0.25">
      <c r="C26" s="5" t="s">
        <v>15</v>
      </c>
      <c r="D26" s="20">
        <v>16258368</v>
      </c>
      <c r="E26" s="25">
        <v>-11000000</v>
      </c>
    </row>
    <row r="27" spans="3:6" x14ac:dyDescent="0.25">
      <c r="C27" s="5" t="s">
        <v>16</v>
      </c>
      <c r="D27" s="20">
        <v>13740000</v>
      </c>
      <c r="E27" s="25">
        <v>5000000</v>
      </c>
    </row>
    <row r="28" spans="3:6" x14ac:dyDescent="0.25">
      <c r="C28" s="3" t="s">
        <v>17</v>
      </c>
      <c r="D28" s="4">
        <f>SUM(D29:D37)</f>
        <v>68385960</v>
      </c>
      <c r="E28" s="27">
        <f>SUM(E29:E37)</f>
        <v>5600000</v>
      </c>
    </row>
    <row r="29" spans="3:6" x14ac:dyDescent="0.25">
      <c r="C29" s="5" t="s">
        <v>18</v>
      </c>
      <c r="D29" s="20">
        <v>1624000</v>
      </c>
      <c r="E29" s="25">
        <v>0</v>
      </c>
    </row>
    <row r="30" spans="3:6" x14ac:dyDescent="0.25">
      <c r="C30" s="5" t="s">
        <v>19</v>
      </c>
      <c r="D30" s="20">
        <v>930000</v>
      </c>
      <c r="E30" s="25">
        <v>0</v>
      </c>
    </row>
    <row r="31" spans="3:6" x14ac:dyDescent="0.25">
      <c r="C31" s="5" t="s">
        <v>20</v>
      </c>
      <c r="D31" s="20">
        <v>48993000</v>
      </c>
      <c r="E31" s="25">
        <v>6000000</v>
      </c>
    </row>
    <row r="32" spans="3:6" x14ac:dyDescent="0.25">
      <c r="C32" s="5" t="s">
        <v>21</v>
      </c>
      <c r="D32" s="20">
        <v>100000</v>
      </c>
      <c r="E32" s="25">
        <v>0</v>
      </c>
    </row>
    <row r="33" spans="3:5" x14ac:dyDescent="0.25">
      <c r="C33" s="5" t="s">
        <v>22</v>
      </c>
      <c r="D33" s="20">
        <v>406000</v>
      </c>
      <c r="E33" s="25">
        <v>0</v>
      </c>
    </row>
    <row r="34" spans="3:5" x14ac:dyDescent="0.25">
      <c r="C34" s="5" t="s">
        <v>23</v>
      </c>
      <c r="D34" s="20">
        <v>579000</v>
      </c>
      <c r="E34" s="25">
        <v>0</v>
      </c>
    </row>
    <row r="35" spans="3:5" x14ac:dyDescent="0.25">
      <c r="C35" s="5" t="s">
        <v>24</v>
      </c>
      <c r="D35" s="20">
        <v>6521960</v>
      </c>
      <c r="E35" s="25">
        <v>360040</v>
      </c>
    </row>
    <row r="36" spans="3:5" x14ac:dyDescent="0.25">
      <c r="C36" s="5" t="s">
        <v>25</v>
      </c>
      <c r="D36" s="20">
        <v>0</v>
      </c>
      <c r="E36" s="25">
        <v>0</v>
      </c>
    </row>
    <row r="37" spans="3:5" x14ac:dyDescent="0.25">
      <c r="C37" s="5" t="s">
        <v>26</v>
      </c>
      <c r="D37" s="21">
        <v>9232000</v>
      </c>
      <c r="E37" s="25">
        <v>-760040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0">
        <v>200000</v>
      </c>
      <c r="E39" s="25">
        <v>0</v>
      </c>
    </row>
    <row r="40" spans="3:5" x14ac:dyDescent="0.25">
      <c r="C40" s="5" t="s">
        <v>29</v>
      </c>
      <c r="D40" s="21">
        <v>0</v>
      </c>
      <c r="E40" s="25">
        <v>0</v>
      </c>
    </row>
    <row r="41" spans="3:5" x14ac:dyDescent="0.25">
      <c r="C41" s="5" t="s">
        <v>30</v>
      </c>
      <c r="D41" s="21">
        <v>0</v>
      </c>
      <c r="E41" s="25">
        <v>0</v>
      </c>
    </row>
    <row r="42" spans="3:5" x14ac:dyDescent="0.25">
      <c r="C42" s="5" t="s">
        <v>31</v>
      </c>
      <c r="D42" s="21">
        <v>0</v>
      </c>
      <c r="E42" s="25">
        <v>0</v>
      </c>
    </row>
    <row r="43" spans="3:5" x14ac:dyDescent="0.25">
      <c r="C43" s="5" t="s">
        <v>32</v>
      </c>
      <c r="D43" s="21">
        <v>0</v>
      </c>
      <c r="E43" s="25">
        <v>0</v>
      </c>
    </row>
    <row r="44" spans="3:5" x14ac:dyDescent="0.25">
      <c r="C44" s="5" t="s">
        <v>33</v>
      </c>
      <c r="D44" s="21">
        <v>0</v>
      </c>
      <c r="E44" s="25">
        <v>0</v>
      </c>
    </row>
    <row r="45" spans="3:5" x14ac:dyDescent="0.25">
      <c r="C45" s="5" t="s">
        <v>34</v>
      </c>
      <c r="D45" s="21">
        <v>0</v>
      </c>
      <c r="E45" s="25">
        <v>0</v>
      </c>
    </row>
    <row r="46" spans="3:5" x14ac:dyDescent="0.25">
      <c r="C46" s="5" t="s">
        <v>35</v>
      </c>
      <c r="D46" s="6">
        <v>0</v>
      </c>
      <c r="E46" s="25">
        <v>0</v>
      </c>
    </row>
    <row r="47" spans="3:5" x14ac:dyDescent="0.25">
      <c r="C47" s="3" t="s">
        <v>36</v>
      </c>
      <c r="D47" s="4">
        <f>SUM(D48:D54)</f>
        <v>0</v>
      </c>
      <c r="E47" s="27">
        <f>SUM(E48:E54)</f>
        <v>0</v>
      </c>
    </row>
    <row r="48" spans="3:5" x14ac:dyDescent="0.25">
      <c r="C48" s="5" t="s">
        <v>37</v>
      </c>
      <c r="D48" s="21">
        <v>0</v>
      </c>
      <c r="E48" s="25">
        <v>0</v>
      </c>
    </row>
    <row r="49" spans="3:5" x14ac:dyDescent="0.25">
      <c r="C49" s="5" t="s">
        <v>38</v>
      </c>
      <c r="D49" s="21">
        <v>0</v>
      </c>
      <c r="E49" s="25">
        <v>0</v>
      </c>
    </row>
    <row r="50" spans="3:5" x14ac:dyDescent="0.25">
      <c r="C50" s="5" t="s">
        <v>39</v>
      </c>
      <c r="D50" s="21">
        <v>0</v>
      </c>
      <c r="E50" s="25">
        <v>0</v>
      </c>
    </row>
    <row r="51" spans="3:5" x14ac:dyDescent="0.25">
      <c r="C51" s="5" t="s">
        <v>40</v>
      </c>
      <c r="D51" s="21">
        <v>0</v>
      </c>
      <c r="E51" s="25">
        <v>0</v>
      </c>
    </row>
    <row r="52" spans="3:5" x14ac:dyDescent="0.25">
      <c r="C52" s="22" t="s">
        <v>98</v>
      </c>
      <c r="D52" s="21">
        <v>0</v>
      </c>
      <c r="E52" s="23">
        <v>0</v>
      </c>
    </row>
    <row r="53" spans="3:5" x14ac:dyDescent="0.25">
      <c r="C53" s="5" t="s">
        <v>41</v>
      </c>
      <c r="D53" s="21">
        <v>0</v>
      </c>
      <c r="E53" s="25">
        <v>0</v>
      </c>
    </row>
    <row r="54" spans="3:5" x14ac:dyDescent="0.25">
      <c r="C54" s="5" t="s">
        <v>42</v>
      </c>
      <c r="D54" s="21">
        <v>0</v>
      </c>
      <c r="E54" s="25">
        <v>0</v>
      </c>
    </row>
    <row r="55" spans="3:5" x14ac:dyDescent="0.25">
      <c r="C55" s="3" t="s">
        <v>43</v>
      </c>
      <c r="D55" s="24">
        <f>SUM(D56:D64)</f>
        <v>6178992</v>
      </c>
      <c r="E55" s="28">
        <f>SUM(E56:E64)</f>
        <v>4900000</v>
      </c>
    </row>
    <row r="56" spans="3:5" x14ac:dyDescent="0.25">
      <c r="C56" s="5" t="s">
        <v>44</v>
      </c>
      <c r="D56" s="20">
        <v>3956992</v>
      </c>
      <c r="E56" s="25">
        <v>-2000000</v>
      </c>
    </row>
    <row r="57" spans="3:5" x14ac:dyDescent="0.25">
      <c r="C57" s="5" t="s">
        <v>45</v>
      </c>
      <c r="D57" s="20">
        <v>460000</v>
      </c>
      <c r="E57" s="25">
        <v>0</v>
      </c>
    </row>
    <row r="58" spans="3:5" x14ac:dyDescent="0.25">
      <c r="C58" s="5" t="s">
        <v>46</v>
      </c>
      <c r="D58" s="20">
        <v>48000</v>
      </c>
      <c r="E58" s="25">
        <v>0</v>
      </c>
    </row>
    <row r="59" spans="3:5" x14ac:dyDescent="0.25">
      <c r="C59" s="5" t="s">
        <v>47</v>
      </c>
      <c r="D59" s="20">
        <v>108000</v>
      </c>
      <c r="E59" s="25">
        <v>0</v>
      </c>
    </row>
    <row r="60" spans="3:5" x14ac:dyDescent="0.25">
      <c r="C60" s="5" t="s">
        <v>48</v>
      </c>
      <c r="D60" s="20">
        <v>1176000</v>
      </c>
      <c r="E60" s="25">
        <v>6900000</v>
      </c>
    </row>
    <row r="61" spans="3:5" x14ac:dyDescent="0.25">
      <c r="C61" s="5" t="s">
        <v>49</v>
      </c>
      <c r="D61" s="20">
        <v>30000</v>
      </c>
      <c r="E61" s="25">
        <v>0</v>
      </c>
    </row>
    <row r="62" spans="3:5" x14ac:dyDescent="0.25">
      <c r="C62" s="5" t="s">
        <v>50</v>
      </c>
      <c r="D62" s="20">
        <v>0</v>
      </c>
      <c r="E62" s="25">
        <v>0</v>
      </c>
    </row>
    <row r="63" spans="3:5" x14ac:dyDescent="0.25">
      <c r="C63" s="5" t="s">
        <v>51</v>
      </c>
      <c r="D63" s="20">
        <v>400000</v>
      </c>
      <c r="E63" s="25">
        <v>0</v>
      </c>
    </row>
    <row r="64" spans="3:5" x14ac:dyDescent="0.25">
      <c r="C64" s="5" t="s">
        <v>52</v>
      </c>
      <c r="D64" s="21">
        <v>0</v>
      </c>
      <c r="E64" s="25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1">
        <v>0</v>
      </c>
      <c r="E66" s="25">
        <v>0</v>
      </c>
    </row>
    <row r="67" spans="3:5" x14ac:dyDescent="0.25">
      <c r="C67" s="5" t="s">
        <v>55</v>
      </c>
      <c r="D67" s="21">
        <v>0</v>
      </c>
      <c r="E67" s="25">
        <v>0</v>
      </c>
    </row>
    <row r="68" spans="3:5" x14ac:dyDescent="0.25">
      <c r="C68" s="5" t="s">
        <v>56</v>
      </c>
      <c r="D68" s="21">
        <v>0</v>
      </c>
      <c r="E68" s="25">
        <v>0</v>
      </c>
    </row>
    <row r="69" spans="3:5" x14ac:dyDescent="0.25">
      <c r="C69" s="5" t="s">
        <v>57</v>
      </c>
      <c r="D69" s="21">
        <v>0</v>
      </c>
      <c r="E69" s="25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1">
        <v>0</v>
      </c>
      <c r="E71" s="25">
        <v>0</v>
      </c>
    </row>
    <row r="72" spans="3:5" x14ac:dyDescent="0.25">
      <c r="C72" s="5" t="s">
        <v>60</v>
      </c>
      <c r="D72" s="21">
        <v>0</v>
      </c>
      <c r="E72" s="2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1">
        <v>0</v>
      </c>
      <c r="E74" s="25">
        <v>0</v>
      </c>
    </row>
    <row r="75" spans="3:5" x14ac:dyDescent="0.25">
      <c r="C75" s="5" t="s">
        <v>63</v>
      </c>
      <c r="D75" s="21">
        <v>0</v>
      </c>
      <c r="E75" s="25">
        <v>0</v>
      </c>
    </row>
    <row r="76" spans="3:5" x14ac:dyDescent="0.25">
      <c r="C76" s="5" t="s">
        <v>64</v>
      </c>
      <c r="D76" s="21">
        <v>0</v>
      </c>
      <c r="E76" s="25">
        <v>0</v>
      </c>
    </row>
    <row r="77" spans="3:5" x14ac:dyDescent="0.25">
      <c r="C77" s="1" t="s">
        <v>67</v>
      </c>
      <c r="D77" s="2">
        <f>D78+D81+D84</f>
        <v>0</v>
      </c>
      <c r="E77" s="2">
        <f>E78+E81+E84</f>
        <v>0</v>
      </c>
    </row>
    <row r="78" spans="3:5" x14ac:dyDescent="0.25">
      <c r="C78" s="3" t="s">
        <v>68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69</v>
      </c>
      <c r="D79" s="21">
        <v>0</v>
      </c>
      <c r="E79" s="25">
        <v>0</v>
      </c>
    </row>
    <row r="80" spans="3:5" x14ac:dyDescent="0.25">
      <c r="C80" s="5" t="s">
        <v>70</v>
      </c>
      <c r="D80" s="21">
        <v>0</v>
      </c>
      <c r="E80" s="25">
        <v>0</v>
      </c>
    </row>
    <row r="81" spans="3:5" x14ac:dyDescent="0.25">
      <c r="C81" s="3" t="s">
        <v>71</v>
      </c>
      <c r="D81" s="4">
        <f>D82+D83</f>
        <v>0</v>
      </c>
      <c r="E81" s="4">
        <f>E82+E83</f>
        <v>0</v>
      </c>
    </row>
    <row r="82" spans="3:5" x14ac:dyDescent="0.25">
      <c r="C82" s="5" t="s">
        <v>72</v>
      </c>
      <c r="D82" s="21">
        <v>0</v>
      </c>
      <c r="E82" s="25">
        <v>0</v>
      </c>
    </row>
    <row r="83" spans="3:5" x14ac:dyDescent="0.25">
      <c r="C83" s="5" t="s">
        <v>73</v>
      </c>
      <c r="D83" s="21">
        <v>0</v>
      </c>
      <c r="E83" s="25">
        <v>0</v>
      </c>
    </row>
    <row r="84" spans="3:5" x14ac:dyDescent="0.25">
      <c r="C84" s="3" t="s">
        <v>74</v>
      </c>
      <c r="D84" s="4">
        <f>D85</f>
        <v>0</v>
      </c>
      <c r="E84" s="4">
        <f>E85</f>
        <v>0</v>
      </c>
    </row>
    <row r="85" spans="3:5" x14ac:dyDescent="0.25">
      <c r="C85" s="5" t="s">
        <v>75</v>
      </c>
      <c r="D85" s="21">
        <v>0</v>
      </c>
      <c r="E85" s="25">
        <v>0</v>
      </c>
    </row>
    <row r="86" spans="3:5" x14ac:dyDescent="0.25">
      <c r="C86" s="8" t="s">
        <v>65</v>
      </c>
      <c r="D86" s="32">
        <f>D11+D77</f>
        <v>493013687</v>
      </c>
      <c r="E86" s="32">
        <f>E11+E77</f>
        <v>0</v>
      </c>
    </row>
    <row r="87" spans="3:5" x14ac:dyDescent="0.25">
      <c r="C87" t="s">
        <v>109</v>
      </c>
    </row>
    <row r="92" spans="3:5" ht="18.75" x14ac:dyDescent="0.3">
      <c r="C92" s="37" t="s">
        <v>102</v>
      </c>
      <c r="D92" s="40" t="s">
        <v>103</v>
      </c>
      <c r="E92" s="40"/>
    </row>
    <row r="93" spans="3:5" x14ac:dyDescent="0.25">
      <c r="C93" s="38" t="s">
        <v>106</v>
      </c>
      <c r="D93" s="41" t="s">
        <v>105</v>
      </c>
      <c r="E93" s="41"/>
    </row>
    <row r="97" spans="3:3" ht="15.75" thickBot="1" x14ac:dyDescent="0.3"/>
    <row r="98" spans="3:3" ht="26.25" customHeight="1" thickBot="1" x14ac:dyDescent="0.3">
      <c r="C98" s="19" t="s">
        <v>95</v>
      </c>
    </row>
    <row r="99" spans="3:3" ht="33.75" customHeight="1" thickBot="1" x14ac:dyDescent="0.3">
      <c r="C99" s="17" t="s">
        <v>96</v>
      </c>
    </row>
    <row r="100" spans="3:3" ht="45.75" thickBot="1" x14ac:dyDescent="0.3">
      <c r="C100" s="18" t="s">
        <v>97</v>
      </c>
    </row>
    <row r="101" spans="3:3" x14ac:dyDescent="0.25">
      <c r="C101" t="s">
        <v>107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colBreaks count="2" manualBreakCount="2">
    <brk id="2" max="99" man="1"/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0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Y20" sqref="Y20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5" width="14.85546875" customWidth="1"/>
    <col min="6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42" t="s">
        <v>99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9" ht="21" customHeight="1" x14ac:dyDescent="0.25">
      <c r="B4" s="44" t="s">
        <v>100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2:19" ht="15.75" x14ac:dyDescent="0.25">
      <c r="B5" s="56" t="s">
        <v>110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customHeight="1" x14ac:dyDescent="0.25">
      <c r="B6" s="58" t="s">
        <v>92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2:19" ht="15.75" customHeight="1" x14ac:dyDescent="0.25">
      <c r="B7" s="59" t="s">
        <v>77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9" spans="2:19" ht="25.5" customHeight="1" x14ac:dyDescent="0.25">
      <c r="B9" s="55" t="s">
        <v>66</v>
      </c>
      <c r="C9" s="51" t="s">
        <v>94</v>
      </c>
      <c r="D9" s="51" t="s">
        <v>93</v>
      </c>
      <c r="E9" s="60" t="s">
        <v>91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2:19" x14ac:dyDescent="0.25">
      <c r="B10" s="55"/>
      <c r="C10" s="52"/>
      <c r="D10" s="52"/>
      <c r="E10" s="14" t="s">
        <v>79</v>
      </c>
      <c r="F10" s="14" t="s">
        <v>80</v>
      </c>
      <c r="G10" s="14" t="s">
        <v>81</v>
      </c>
      <c r="H10" s="14" t="s">
        <v>82</v>
      </c>
      <c r="I10" s="15" t="s">
        <v>83</v>
      </c>
      <c r="J10" s="14" t="s">
        <v>84</v>
      </c>
      <c r="K10" s="15" t="s">
        <v>85</v>
      </c>
      <c r="L10" s="14" t="s">
        <v>86</v>
      </c>
      <c r="M10" s="14"/>
      <c r="N10" s="14" t="s">
        <v>87</v>
      </c>
      <c r="O10" s="14" t="s">
        <v>88</v>
      </c>
      <c r="P10" s="14" t="s">
        <v>89</v>
      </c>
      <c r="Q10" s="15" t="s">
        <v>90</v>
      </c>
      <c r="R10" s="14" t="s">
        <v>78</v>
      </c>
    </row>
    <row r="11" spans="2:19" x14ac:dyDescent="0.25">
      <c r="B11" s="1" t="s">
        <v>0</v>
      </c>
      <c r="C11" s="2">
        <f>C12+C18+C28+C38+C47+C55+C65+C70+C73</f>
        <v>493013687</v>
      </c>
      <c r="D11" s="2">
        <f>D12+D18+D28+D38+D47+D55+D65+D70+D73</f>
        <v>0</v>
      </c>
      <c r="E11" s="26">
        <f>E12+E18+E28+E38+E55+E65+E70+E74</f>
        <v>19749278.859999999</v>
      </c>
      <c r="F11" s="26">
        <f>F12+F18+F28+F38+F55+F65+F70+F74</f>
        <v>0</v>
      </c>
      <c r="G11" s="26">
        <f t="shared" ref="G11:Q11" si="0">G12+G18+G28+G38+G55+G65+G70+G74</f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/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>SUM(E11:Q11)</f>
        <v>19749278.859999999</v>
      </c>
    </row>
    <row r="12" spans="2:19" x14ac:dyDescent="0.25">
      <c r="B12" s="3" t="s">
        <v>1</v>
      </c>
      <c r="C12" s="4">
        <f>C13+C14+C15+C16+C17</f>
        <v>339659657</v>
      </c>
      <c r="D12" s="4">
        <f>D13+D14+D15+D16+D17</f>
        <v>0</v>
      </c>
      <c r="E12" s="27">
        <f>E13+E14+E15+E16+E17</f>
        <v>18744492.57</v>
      </c>
      <c r="F12" s="27">
        <f t="shared" ref="F12:Q12" si="1">F13+F14+F15+F16+F17</f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/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30">
        <f>SUM(E12:Q12)</f>
        <v>18744492.57</v>
      </c>
    </row>
    <row r="13" spans="2:19" x14ac:dyDescent="0.25">
      <c r="B13" s="5" t="s">
        <v>2</v>
      </c>
      <c r="C13" s="20">
        <f>'P1 Presupuesto Aprobado'!D13</f>
        <v>216909483</v>
      </c>
      <c r="D13" s="25">
        <f>'P1 Presupuesto Aprobado'!E13</f>
        <v>3542793.75</v>
      </c>
      <c r="E13" s="20">
        <v>16064508.17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1">
        <f t="shared" ref="R13:R76" si="2">SUM(E13:Q13)</f>
        <v>16064508.17</v>
      </c>
    </row>
    <row r="14" spans="2:19" x14ac:dyDescent="0.25">
      <c r="B14" s="5" t="s">
        <v>3</v>
      </c>
      <c r="C14" s="20">
        <f>'P1 Presupuesto Aprobado'!D14</f>
        <v>87666215</v>
      </c>
      <c r="D14" s="25">
        <f>'P1 Presupuesto Aprobado'!E14</f>
        <v>-4268778.2699999996</v>
      </c>
      <c r="E14" s="20">
        <v>299950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1">
        <f t="shared" si="2"/>
        <v>299950</v>
      </c>
    </row>
    <row r="15" spans="2:19" x14ac:dyDescent="0.25">
      <c r="B15" s="5" t="s">
        <v>4</v>
      </c>
      <c r="C15" s="20">
        <f>'P1 Presupuesto Aprobado'!D15</f>
        <v>200000</v>
      </c>
      <c r="D15" s="25">
        <f>'P1 Presupuesto Aprobado'!E15</f>
        <v>0</v>
      </c>
      <c r="E15" s="20"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1">
        <f t="shared" si="2"/>
        <v>0</v>
      </c>
      <c r="S15" s="16"/>
    </row>
    <row r="16" spans="2:19" x14ac:dyDescent="0.25">
      <c r="B16" s="5" t="s">
        <v>5</v>
      </c>
      <c r="C16" s="20">
        <f>'P1 Presupuesto Aprobado'!D16</f>
        <v>6000000</v>
      </c>
      <c r="D16" s="25">
        <f>'P1 Presupuesto Aprobado'!E16</f>
        <v>0</v>
      </c>
      <c r="E16" s="20"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1">
        <f t="shared" si="2"/>
        <v>0</v>
      </c>
    </row>
    <row r="17" spans="2:19" x14ac:dyDescent="0.25">
      <c r="B17" s="5" t="s">
        <v>6</v>
      </c>
      <c r="C17" s="20">
        <f>'P1 Presupuesto Aprobado'!D17</f>
        <v>28883959</v>
      </c>
      <c r="D17" s="25">
        <f>'P1 Presupuesto Aprobado'!E17</f>
        <v>725984.52</v>
      </c>
      <c r="E17" s="20">
        <v>2380034.4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1">
        <f t="shared" si="2"/>
        <v>2380034.4</v>
      </c>
    </row>
    <row r="18" spans="2:19" x14ac:dyDescent="0.25">
      <c r="B18" s="3" t="s">
        <v>7</v>
      </c>
      <c r="C18" s="27">
        <f>SUM(C19:C27)</f>
        <v>78589078</v>
      </c>
      <c r="D18" s="27">
        <f>SUM(D19:D27)</f>
        <v>-10500000</v>
      </c>
      <c r="E18" s="27">
        <f t="shared" ref="E18:P18" si="3">SUM(E19:E27)</f>
        <v>1004786.29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/>
      <c r="N18" s="27">
        <f>SUM(N19:N27)</f>
        <v>0</v>
      </c>
      <c r="O18" s="27">
        <f t="shared" si="3"/>
        <v>0</v>
      </c>
      <c r="P18" s="27">
        <f t="shared" si="3"/>
        <v>0</v>
      </c>
      <c r="Q18" s="27">
        <f>SUM(Q19:Q27)</f>
        <v>0</v>
      </c>
      <c r="R18" s="30">
        <f t="shared" si="2"/>
        <v>1004786.29</v>
      </c>
    </row>
    <row r="19" spans="2:19" x14ac:dyDescent="0.25">
      <c r="B19" s="5" t="s">
        <v>8</v>
      </c>
      <c r="C19" s="21">
        <f>'P1 Presupuesto Aprobado'!D19</f>
        <v>14542072</v>
      </c>
      <c r="D19" s="25">
        <f>'P1 Presupuesto Aprobado'!E19</f>
        <v>0</v>
      </c>
      <c r="E19" s="20">
        <v>229424.66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1">
        <f t="shared" si="2"/>
        <v>229424.66</v>
      </c>
    </row>
    <row r="20" spans="2:19" x14ac:dyDescent="0.25">
      <c r="B20" s="5" t="s">
        <v>9</v>
      </c>
      <c r="C20" s="21">
        <f>'P1 Presupuesto Aprobado'!D20</f>
        <v>1440000</v>
      </c>
      <c r="D20" s="25">
        <f>'P1 Presupuesto Aprobado'!E20</f>
        <v>0</v>
      </c>
      <c r="E20" s="20">
        <v>0</v>
      </c>
      <c r="F20" s="25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1">
        <f t="shared" si="2"/>
        <v>0</v>
      </c>
    </row>
    <row r="21" spans="2:19" x14ac:dyDescent="0.25">
      <c r="B21" s="5" t="s">
        <v>10</v>
      </c>
      <c r="C21" s="21">
        <f>'P1 Presupuesto Aprobado'!D21</f>
        <v>1640000</v>
      </c>
      <c r="D21" s="25">
        <f>'P1 Presupuesto Aprobado'!E21</f>
        <v>0</v>
      </c>
      <c r="E21" s="20">
        <v>0</v>
      </c>
      <c r="F21" s="25">
        <v>0</v>
      </c>
      <c r="G21" s="25">
        <v>0</v>
      </c>
      <c r="H21" s="25"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31">
        <f t="shared" si="2"/>
        <v>0</v>
      </c>
    </row>
    <row r="22" spans="2:19" x14ac:dyDescent="0.25">
      <c r="B22" s="5" t="s">
        <v>11</v>
      </c>
      <c r="C22" s="21">
        <f>'P1 Presupuesto Aprobado'!D22</f>
        <v>2000000</v>
      </c>
      <c r="D22" s="25">
        <f>'P1 Presupuesto Aprobado'!E22</f>
        <v>0</v>
      </c>
      <c r="E22" s="20">
        <v>0</v>
      </c>
      <c r="F22" s="25">
        <v>0</v>
      </c>
      <c r="G22" s="25"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1">
        <f t="shared" si="2"/>
        <v>0</v>
      </c>
    </row>
    <row r="23" spans="2:19" x14ac:dyDescent="0.25">
      <c r="B23" s="5" t="s">
        <v>12</v>
      </c>
      <c r="C23" s="21">
        <f>'P1 Presupuesto Aprobado'!D23</f>
        <v>7017160</v>
      </c>
      <c r="D23" s="25">
        <f>'P1 Presupuesto Aprobado'!E23</f>
        <v>-2500000</v>
      </c>
      <c r="E23" s="20"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1">
        <f t="shared" si="2"/>
        <v>0</v>
      </c>
    </row>
    <row r="24" spans="2:19" x14ac:dyDescent="0.25">
      <c r="B24" s="5" t="s">
        <v>13</v>
      </c>
      <c r="C24" s="21">
        <f>'P1 Presupuesto Aprobado'!D24</f>
        <v>12481478</v>
      </c>
      <c r="D24" s="25">
        <f>'P1 Presupuesto Aprobado'!E24</f>
        <v>0</v>
      </c>
      <c r="E24" s="20">
        <v>775361.63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1">
        <f t="shared" si="2"/>
        <v>775361.63</v>
      </c>
    </row>
    <row r="25" spans="2:19" x14ac:dyDescent="0.25">
      <c r="B25" s="5" t="s">
        <v>14</v>
      </c>
      <c r="C25" s="21">
        <f>'P1 Presupuesto Aprobado'!D25</f>
        <v>9470000</v>
      </c>
      <c r="D25" s="25">
        <f>'P1 Presupuesto Aprobado'!E25</f>
        <v>-2000000</v>
      </c>
      <c r="E25" s="20"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1">
        <f t="shared" si="2"/>
        <v>0</v>
      </c>
    </row>
    <row r="26" spans="2:19" x14ac:dyDescent="0.25">
      <c r="B26" s="5" t="s">
        <v>15</v>
      </c>
      <c r="C26" s="21">
        <f>'P1 Presupuesto Aprobado'!D26</f>
        <v>16258368</v>
      </c>
      <c r="D26" s="25">
        <f>'P1 Presupuesto Aprobado'!E26</f>
        <v>-11000000</v>
      </c>
      <c r="E26" s="20"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1">
        <f t="shared" si="2"/>
        <v>0</v>
      </c>
    </row>
    <row r="27" spans="2:19" x14ac:dyDescent="0.25">
      <c r="B27" s="5" t="s">
        <v>16</v>
      </c>
      <c r="C27" s="21">
        <f>'P1 Presupuesto Aprobado'!D27</f>
        <v>13740000</v>
      </c>
      <c r="D27" s="25">
        <f>'P1 Presupuesto Aprobado'!E27</f>
        <v>5000000</v>
      </c>
      <c r="E27" s="20"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1">
        <f t="shared" si="2"/>
        <v>0</v>
      </c>
    </row>
    <row r="28" spans="2:19" x14ac:dyDescent="0.25">
      <c r="B28" s="3" t="s">
        <v>17</v>
      </c>
      <c r="C28" s="27">
        <f>SUM(C29:C37)</f>
        <v>68385960</v>
      </c>
      <c r="D28" s="27">
        <f>SUM(D29:D37)</f>
        <v>5600000</v>
      </c>
      <c r="E28" s="27">
        <f t="shared" ref="E28:Q28" si="4">SUM(E29:E37)</f>
        <v>0</v>
      </c>
      <c r="F28" s="27">
        <f t="shared" si="4"/>
        <v>0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/>
      <c r="N28" s="27">
        <f t="shared" si="4"/>
        <v>0</v>
      </c>
      <c r="O28" s="27">
        <f t="shared" si="4"/>
        <v>0</v>
      </c>
      <c r="P28" s="27">
        <f t="shared" si="4"/>
        <v>0</v>
      </c>
      <c r="Q28" s="27">
        <f t="shared" si="4"/>
        <v>0</v>
      </c>
      <c r="R28" s="30">
        <f t="shared" si="2"/>
        <v>0</v>
      </c>
      <c r="S28" s="25"/>
    </row>
    <row r="29" spans="2:19" x14ac:dyDescent="0.25">
      <c r="B29" s="5" t="s">
        <v>18</v>
      </c>
      <c r="C29" s="21">
        <f>'P1 Presupuesto Aprobado'!D29</f>
        <v>1624000</v>
      </c>
      <c r="D29" s="25">
        <f>'P1 Presupuesto Aprobado'!E29</f>
        <v>0</v>
      </c>
      <c r="E29" s="20"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1">
        <f t="shared" si="2"/>
        <v>0</v>
      </c>
    </row>
    <row r="30" spans="2:19" x14ac:dyDescent="0.25">
      <c r="B30" s="5" t="s">
        <v>19</v>
      </c>
      <c r="C30" s="21">
        <f>'P1 Presupuesto Aprobado'!D30</f>
        <v>930000</v>
      </c>
      <c r="D30" s="25">
        <f>'P1 Presupuesto Aprobado'!E30</f>
        <v>0</v>
      </c>
      <c r="E30" s="20"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1">
        <f t="shared" si="2"/>
        <v>0</v>
      </c>
    </row>
    <row r="31" spans="2:19" x14ac:dyDescent="0.25">
      <c r="B31" s="5" t="s">
        <v>20</v>
      </c>
      <c r="C31" s="21">
        <f>'P1 Presupuesto Aprobado'!D31</f>
        <v>48993000</v>
      </c>
      <c r="D31" s="25">
        <f>'P1 Presupuesto Aprobado'!E31</f>
        <v>6000000</v>
      </c>
      <c r="E31" s="20"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1">
        <f t="shared" si="2"/>
        <v>0</v>
      </c>
    </row>
    <row r="32" spans="2:19" x14ac:dyDescent="0.25">
      <c r="B32" s="5" t="s">
        <v>21</v>
      </c>
      <c r="C32" s="21">
        <f>'P1 Presupuesto Aprobado'!D32</f>
        <v>100000</v>
      </c>
      <c r="D32" s="25">
        <f>'P1 Presupuesto Aprobado'!E32</f>
        <v>0</v>
      </c>
      <c r="E32" s="20"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1">
        <f t="shared" si="2"/>
        <v>0</v>
      </c>
    </row>
    <row r="33" spans="2:19" x14ac:dyDescent="0.25">
      <c r="B33" s="5" t="s">
        <v>22</v>
      </c>
      <c r="C33" s="21">
        <f>'P1 Presupuesto Aprobado'!D33</f>
        <v>406000</v>
      </c>
      <c r="D33" s="25">
        <f>'P1 Presupuesto Aprobado'!E33</f>
        <v>0</v>
      </c>
      <c r="E33" s="20"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1">
        <f t="shared" si="2"/>
        <v>0</v>
      </c>
    </row>
    <row r="34" spans="2:19" x14ac:dyDescent="0.25">
      <c r="B34" s="5" t="s">
        <v>23</v>
      </c>
      <c r="C34" s="21">
        <f>'P1 Presupuesto Aprobado'!D34</f>
        <v>579000</v>
      </c>
      <c r="D34" s="25">
        <f>'P1 Presupuesto Aprobado'!E34</f>
        <v>0</v>
      </c>
      <c r="E34" s="20"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1">
        <f t="shared" si="2"/>
        <v>0</v>
      </c>
    </row>
    <row r="35" spans="2:19" x14ac:dyDescent="0.25">
      <c r="B35" s="5" t="s">
        <v>24</v>
      </c>
      <c r="C35" s="21">
        <f>'P1 Presupuesto Aprobado'!D35</f>
        <v>6521960</v>
      </c>
      <c r="D35" s="25">
        <f>'P1 Presupuesto Aprobado'!E35</f>
        <v>360040</v>
      </c>
      <c r="E35" s="20"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1">
        <f t="shared" si="2"/>
        <v>0</v>
      </c>
    </row>
    <row r="36" spans="2:19" x14ac:dyDescent="0.25">
      <c r="B36" s="5" t="s">
        <v>25</v>
      </c>
      <c r="C36" s="21">
        <f>'P1 Presupuesto Aprobado'!D36</f>
        <v>0</v>
      </c>
      <c r="D36" s="25">
        <f>'P1 Presupuesto Aprobado'!E36</f>
        <v>0</v>
      </c>
      <c r="E36" s="20"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1">
        <f t="shared" si="2"/>
        <v>0</v>
      </c>
    </row>
    <row r="37" spans="2:19" x14ac:dyDescent="0.25">
      <c r="B37" s="5" t="s">
        <v>26</v>
      </c>
      <c r="C37" s="21">
        <f>'P1 Presupuesto Aprobado'!D37</f>
        <v>9232000</v>
      </c>
      <c r="D37" s="25">
        <f>'P1 Presupuesto Aprobado'!E37</f>
        <v>-760040</v>
      </c>
      <c r="E37" s="20"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1">
        <f t="shared" si="2"/>
        <v>0</v>
      </c>
    </row>
    <row r="38" spans="2:19" x14ac:dyDescent="0.25">
      <c r="B38" s="3" t="s">
        <v>27</v>
      </c>
      <c r="C38" s="27">
        <f>SUM(C39:C46)</f>
        <v>200000</v>
      </c>
      <c r="D38" s="27">
        <f>SUM(D39:D46)</f>
        <v>0</v>
      </c>
      <c r="E38" s="27">
        <f t="shared" ref="E38:Q38" si="5">SUM(E39:E46)</f>
        <v>0</v>
      </c>
      <c r="F38" s="27">
        <f t="shared" si="5"/>
        <v>0</v>
      </c>
      <c r="G38" s="27">
        <f t="shared" si="5"/>
        <v>0</v>
      </c>
      <c r="H38" s="27">
        <f t="shared" si="5"/>
        <v>0</v>
      </c>
      <c r="I38" s="27">
        <f t="shared" si="5"/>
        <v>0</v>
      </c>
      <c r="J38" s="27">
        <f t="shared" si="5"/>
        <v>0</v>
      </c>
      <c r="K38" s="27">
        <f t="shared" si="5"/>
        <v>0</v>
      </c>
      <c r="L38" s="27">
        <f t="shared" si="5"/>
        <v>0</v>
      </c>
      <c r="M38" s="27"/>
      <c r="N38" s="27">
        <f t="shared" si="5"/>
        <v>0</v>
      </c>
      <c r="O38" s="27">
        <f t="shared" si="5"/>
        <v>0</v>
      </c>
      <c r="P38" s="27">
        <f t="shared" si="5"/>
        <v>0</v>
      </c>
      <c r="Q38" s="27">
        <f t="shared" si="5"/>
        <v>0</v>
      </c>
      <c r="R38" s="30">
        <f t="shared" si="2"/>
        <v>0</v>
      </c>
      <c r="S38" s="25"/>
    </row>
    <row r="39" spans="2:19" x14ac:dyDescent="0.25">
      <c r="B39" s="5" t="s">
        <v>28</v>
      </c>
      <c r="C39" s="21">
        <f>'P1 Presupuesto Aprobado'!D39</f>
        <v>200000</v>
      </c>
      <c r="D39" s="25">
        <f>'P1 Presupuesto Aprobado'!E39</f>
        <v>0</v>
      </c>
      <c r="E39" s="20">
        <v>0</v>
      </c>
      <c r="F39" s="25">
        <v>0</v>
      </c>
      <c r="G39" s="25"/>
      <c r="H39" s="25"/>
      <c r="I39" s="25">
        <v>0</v>
      </c>
      <c r="J39" s="25">
        <v>0</v>
      </c>
      <c r="K39" s="25">
        <v>0</v>
      </c>
      <c r="L39" s="25">
        <v>0</v>
      </c>
      <c r="M39" s="25"/>
      <c r="N39" s="25"/>
      <c r="O39" s="25">
        <v>0</v>
      </c>
      <c r="P39" s="25"/>
      <c r="Q39" s="25">
        <v>0</v>
      </c>
      <c r="R39" s="31">
        <f t="shared" si="2"/>
        <v>0</v>
      </c>
    </row>
    <row r="40" spans="2:19" x14ac:dyDescent="0.25">
      <c r="B40" s="5" t="s">
        <v>29</v>
      </c>
      <c r="C40" s="21">
        <f>'P1 Presupuesto Aprobado'!D40</f>
        <v>0</v>
      </c>
      <c r="D40" s="25">
        <f>'P1 Presupuesto Aprobado'!E40</f>
        <v>0</v>
      </c>
      <c r="E40" s="20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/>
      <c r="N40" s="25">
        <v>0</v>
      </c>
      <c r="O40" s="25">
        <v>0</v>
      </c>
      <c r="P40" s="25">
        <v>0</v>
      </c>
      <c r="Q40" s="25">
        <v>0</v>
      </c>
      <c r="R40" s="30">
        <f t="shared" si="2"/>
        <v>0</v>
      </c>
    </row>
    <row r="41" spans="2:19" x14ac:dyDescent="0.25">
      <c r="B41" s="5" t="s">
        <v>30</v>
      </c>
      <c r="C41" s="21">
        <f>'P1 Presupuesto Aprobado'!D41</f>
        <v>0</v>
      </c>
      <c r="D41" s="25">
        <f>'P1 Presupuesto Aprobado'!E41</f>
        <v>0</v>
      </c>
      <c r="E41" s="20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/>
      <c r="N41" s="25">
        <v>0</v>
      </c>
      <c r="O41" s="25">
        <v>0</v>
      </c>
      <c r="P41" s="25">
        <v>0</v>
      </c>
      <c r="Q41" s="25">
        <v>0</v>
      </c>
      <c r="R41" s="30">
        <f t="shared" si="2"/>
        <v>0</v>
      </c>
    </row>
    <row r="42" spans="2:19" x14ac:dyDescent="0.25">
      <c r="B42" s="5" t="s">
        <v>31</v>
      </c>
      <c r="C42" s="21">
        <f>'P1 Presupuesto Aprobado'!D42</f>
        <v>0</v>
      </c>
      <c r="D42" s="25">
        <f>'P1 Presupuesto Aprobado'!E42</f>
        <v>0</v>
      </c>
      <c r="E42" s="20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/>
      <c r="N42" s="25">
        <v>0</v>
      </c>
      <c r="O42" s="25">
        <v>0</v>
      </c>
      <c r="P42" s="25">
        <v>0</v>
      </c>
      <c r="Q42" s="25">
        <v>0</v>
      </c>
      <c r="R42" s="30">
        <f t="shared" si="2"/>
        <v>0</v>
      </c>
    </row>
    <row r="43" spans="2:19" x14ac:dyDescent="0.25">
      <c r="B43" s="5" t="s">
        <v>32</v>
      </c>
      <c r="C43" s="21">
        <f>'P1 Presupuesto Aprobado'!D43</f>
        <v>0</v>
      </c>
      <c r="D43" s="25">
        <f>'P1 Presupuesto Aprobado'!E43</f>
        <v>0</v>
      </c>
      <c r="E43" s="20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/>
      <c r="N43" s="25">
        <v>0</v>
      </c>
      <c r="O43" s="25">
        <v>0</v>
      </c>
      <c r="P43" s="25">
        <v>0</v>
      </c>
      <c r="Q43" s="25">
        <v>0</v>
      </c>
      <c r="R43" s="30">
        <f t="shared" si="2"/>
        <v>0</v>
      </c>
    </row>
    <row r="44" spans="2:19" x14ac:dyDescent="0.25">
      <c r="B44" s="5" t="s">
        <v>33</v>
      </c>
      <c r="C44" s="21">
        <f>'P1 Presupuesto Aprobado'!D44</f>
        <v>0</v>
      </c>
      <c r="D44" s="25">
        <f>'P1 Presupuesto Aprobado'!E44</f>
        <v>0</v>
      </c>
      <c r="E44" s="20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/>
      <c r="N44" s="25">
        <v>0</v>
      </c>
      <c r="O44" s="25">
        <v>0</v>
      </c>
      <c r="P44" s="25">
        <v>0</v>
      </c>
      <c r="Q44" s="25">
        <v>0</v>
      </c>
      <c r="R44" s="30">
        <f t="shared" si="2"/>
        <v>0</v>
      </c>
    </row>
    <row r="45" spans="2:19" x14ac:dyDescent="0.25">
      <c r="B45" s="5" t="s">
        <v>34</v>
      </c>
      <c r="C45" s="21">
        <f>'P1 Presupuesto Aprobado'!D45</f>
        <v>0</v>
      </c>
      <c r="D45" s="25">
        <f>'P1 Presupuesto Aprobado'!E45</f>
        <v>0</v>
      </c>
      <c r="E45" s="20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/>
      <c r="N45" s="25">
        <v>0</v>
      </c>
      <c r="O45" s="25">
        <v>0</v>
      </c>
      <c r="P45" s="25">
        <v>0</v>
      </c>
      <c r="Q45" s="25">
        <v>0</v>
      </c>
      <c r="R45" s="30">
        <f t="shared" si="2"/>
        <v>0</v>
      </c>
    </row>
    <row r="46" spans="2:19" x14ac:dyDescent="0.25">
      <c r="B46" s="5" t="s">
        <v>35</v>
      </c>
      <c r="C46" s="21">
        <f>'P1 Presupuesto Aprobado'!D46</f>
        <v>0</v>
      </c>
      <c r="D46" s="25">
        <f>'P1 Presupuesto Aprobado'!E46</f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/>
      <c r="N46" s="25">
        <v>0</v>
      </c>
      <c r="O46" s="25">
        <v>0</v>
      </c>
      <c r="P46" s="25">
        <v>0</v>
      </c>
      <c r="Q46" s="25">
        <v>0</v>
      </c>
      <c r="R46" s="3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25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0">
        <f t="shared" si="2"/>
        <v>0</v>
      </c>
    </row>
    <row r="48" spans="2:19" x14ac:dyDescent="0.25">
      <c r="B48" s="5" t="s">
        <v>37</v>
      </c>
      <c r="C48" s="21">
        <f>'P1 Presupuesto Aprobado'!D48</f>
        <v>0</v>
      </c>
      <c r="D48" s="25">
        <f>'P1 Presupuesto Aprobado'!E48</f>
        <v>0</v>
      </c>
      <c r="E48" s="21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/>
      <c r="N48" s="25">
        <v>0</v>
      </c>
      <c r="O48" s="25">
        <v>0</v>
      </c>
      <c r="P48" s="25">
        <v>0</v>
      </c>
      <c r="Q48" s="25">
        <v>0</v>
      </c>
      <c r="R48" s="30">
        <f t="shared" si="2"/>
        <v>0</v>
      </c>
    </row>
    <row r="49" spans="2:19" x14ac:dyDescent="0.25">
      <c r="B49" s="5" t="s">
        <v>38</v>
      </c>
      <c r="C49" s="21">
        <f>'P1 Presupuesto Aprobado'!D49</f>
        <v>0</v>
      </c>
      <c r="D49" s="25">
        <f>'P1 Presupuesto Aprobado'!E49</f>
        <v>0</v>
      </c>
      <c r="E49" s="21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/>
      <c r="N49" s="25">
        <v>0</v>
      </c>
      <c r="O49" s="25">
        <v>0</v>
      </c>
      <c r="P49" s="25">
        <v>0</v>
      </c>
      <c r="Q49" s="25">
        <v>0</v>
      </c>
      <c r="R49" s="30">
        <f t="shared" si="2"/>
        <v>0</v>
      </c>
    </row>
    <row r="50" spans="2:19" x14ac:dyDescent="0.25">
      <c r="B50" s="5" t="s">
        <v>39</v>
      </c>
      <c r="C50" s="21">
        <f>'P1 Presupuesto Aprobado'!D50</f>
        <v>0</v>
      </c>
      <c r="D50" s="25">
        <f>'P1 Presupuesto Aprobado'!E50</f>
        <v>0</v>
      </c>
      <c r="E50" s="21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/>
      <c r="N50" s="25">
        <v>0</v>
      </c>
      <c r="O50" s="25">
        <v>0</v>
      </c>
      <c r="P50" s="25">
        <v>0</v>
      </c>
      <c r="Q50" s="25">
        <v>0</v>
      </c>
      <c r="R50" s="30">
        <f t="shared" si="2"/>
        <v>0</v>
      </c>
    </row>
    <row r="51" spans="2:19" x14ac:dyDescent="0.25">
      <c r="B51" s="5" t="s">
        <v>40</v>
      </c>
      <c r="C51" s="21">
        <f>'P1 Presupuesto Aprobado'!D51</f>
        <v>0</v>
      </c>
      <c r="D51" s="25">
        <f>'P1 Presupuesto Aprobado'!E51</f>
        <v>0</v>
      </c>
      <c r="E51" s="21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/>
      <c r="N51" s="25">
        <v>0</v>
      </c>
      <c r="O51" s="25">
        <v>0</v>
      </c>
      <c r="P51" s="25">
        <v>0</v>
      </c>
      <c r="Q51" s="25">
        <v>0</v>
      </c>
      <c r="R51" s="30">
        <f t="shared" si="2"/>
        <v>0</v>
      </c>
    </row>
    <row r="52" spans="2:19" x14ac:dyDescent="0.25">
      <c r="B52" s="22" t="s">
        <v>98</v>
      </c>
      <c r="C52" s="21">
        <f>'P1 Presupuesto Aprobado'!D52</f>
        <v>0</v>
      </c>
      <c r="D52" s="25">
        <f>'P1 Presupuesto Aprobado'!E52</f>
        <v>0</v>
      </c>
      <c r="E52" s="21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/>
      <c r="N52" s="25">
        <v>0</v>
      </c>
      <c r="O52" s="25">
        <v>0</v>
      </c>
      <c r="P52" s="25">
        <v>0</v>
      </c>
      <c r="Q52" s="25">
        <v>0</v>
      </c>
      <c r="R52" s="30">
        <f t="shared" si="2"/>
        <v>0</v>
      </c>
    </row>
    <row r="53" spans="2:19" x14ac:dyDescent="0.25">
      <c r="B53" s="5" t="s">
        <v>41</v>
      </c>
      <c r="C53" s="21">
        <f>'P1 Presupuesto Aprobado'!D53</f>
        <v>0</v>
      </c>
      <c r="D53" s="25">
        <f>'P1 Presupuesto Aprobado'!E53</f>
        <v>0</v>
      </c>
      <c r="E53" s="21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/>
      <c r="N53" s="25">
        <v>0</v>
      </c>
      <c r="O53" s="25">
        <v>0</v>
      </c>
      <c r="P53" s="25">
        <v>0</v>
      </c>
      <c r="Q53" s="25">
        <v>0</v>
      </c>
      <c r="R53" s="30">
        <f t="shared" si="2"/>
        <v>0</v>
      </c>
    </row>
    <row r="54" spans="2:19" x14ac:dyDescent="0.25">
      <c r="B54" s="5" t="s">
        <v>42</v>
      </c>
      <c r="C54" s="21">
        <f>'P1 Presupuesto Aprobado'!D54</f>
        <v>0</v>
      </c>
      <c r="D54" s="25">
        <f>'P1 Presupuesto Aprobado'!E54</f>
        <v>0</v>
      </c>
      <c r="E54" s="21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/>
      <c r="N54" s="25">
        <v>0</v>
      </c>
      <c r="O54" s="25">
        <v>0</v>
      </c>
      <c r="P54" s="25">
        <v>0</v>
      </c>
      <c r="Q54" s="25">
        <v>0</v>
      </c>
      <c r="R54" s="30">
        <f t="shared" si="2"/>
        <v>0</v>
      </c>
    </row>
    <row r="55" spans="2:19" x14ac:dyDescent="0.25">
      <c r="B55" s="3" t="s">
        <v>43</v>
      </c>
      <c r="C55" s="28">
        <f>SUM(C56:C64)</f>
        <v>6178992</v>
      </c>
      <c r="D55" s="28">
        <f>SUM(D56:D64)</f>
        <v>4900000</v>
      </c>
      <c r="E55" s="28">
        <f t="shared" ref="E55:Q55" si="7">SUM(E56:E64)</f>
        <v>0</v>
      </c>
      <c r="F55" s="28">
        <f t="shared" si="7"/>
        <v>0</v>
      </c>
      <c r="G55" s="28">
        <f t="shared" si="7"/>
        <v>0</v>
      </c>
      <c r="H55" s="28">
        <f t="shared" si="7"/>
        <v>0</v>
      </c>
      <c r="I55" s="28">
        <f t="shared" si="7"/>
        <v>0</v>
      </c>
      <c r="J55" s="28">
        <f t="shared" si="7"/>
        <v>0</v>
      </c>
      <c r="K55" s="28">
        <f t="shared" si="7"/>
        <v>0</v>
      </c>
      <c r="L55" s="28">
        <f t="shared" si="7"/>
        <v>0</v>
      </c>
      <c r="M55" s="28"/>
      <c r="N55" s="28">
        <f t="shared" si="7"/>
        <v>0</v>
      </c>
      <c r="O55" s="28">
        <f t="shared" si="7"/>
        <v>0</v>
      </c>
      <c r="P55" s="28">
        <f t="shared" si="7"/>
        <v>0</v>
      </c>
      <c r="Q55" s="28">
        <f t="shared" si="7"/>
        <v>0</v>
      </c>
      <c r="R55" s="30">
        <f t="shared" si="2"/>
        <v>0</v>
      </c>
      <c r="S55" s="25"/>
    </row>
    <row r="56" spans="2:19" x14ac:dyDescent="0.25">
      <c r="B56" s="5" t="s">
        <v>44</v>
      </c>
      <c r="C56" s="21">
        <f>'P1 Presupuesto Aprobado'!D56</f>
        <v>3956992</v>
      </c>
      <c r="D56" s="25">
        <f>'P1 Presupuesto Aprobado'!E56</f>
        <v>-2000000</v>
      </c>
      <c r="E56" s="25">
        <v>0</v>
      </c>
      <c r="F56" s="25">
        <v>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31">
        <f t="shared" si="2"/>
        <v>0</v>
      </c>
    </row>
    <row r="57" spans="2:19" x14ac:dyDescent="0.25">
      <c r="B57" s="5" t="s">
        <v>45</v>
      </c>
      <c r="C57" s="21">
        <f>'P1 Presupuesto Aprobado'!D57</f>
        <v>460000</v>
      </c>
      <c r="D57" s="25">
        <f>'P1 Presupuesto Aprobado'!E57</f>
        <v>0</v>
      </c>
      <c r="E57" s="25">
        <v>0</v>
      </c>
      <c r="F57" s="25"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9"/>
      <c r="Q57" s="25"/>
      <c r="R57" s="31">
        <f>SUM(E57:Q57)</f>
        <v>0</v>
      </c>
    </row>
    <row r="58" spans="2:19" x14ac:dyDescent="0.25">
      <c r="B58" s="5" t="s">
        <v>46</v>
      </c>
      <c r="C58" s="21">
        <f>'P1 Presupuesto Aprobado'!D58</f>
        <v>48000</v>
      </c>
      <c r="D58" s="25">
        <f>'P1 Presupuesto Aprobado'!E58</f>
        <v>0</v>
      </c>
      <c r="E58" s="25">
        <v>0</v>
      </c>
      <c r="F58" s="25">
        <v>0</v>
      </c>
      <c r="G58" s="25"/>
      <c r="H58" s="25"/>
      <c r="I58" s="25"/>
      <c r="J58" s="25"/>
      <c r="K58" s="25"/>
      <c r="L58" s="25"/>
      <c r="M58" s="25"/>
      <c r="N58" s="25"/>
      <c r="O58" s="25"/>
      <c r="P58" s="29"/>
      <c r="Q58" s="25"/>
      <c r="R58" s="31">
        <f t="shared" si="2"/>
        <v>0</v>
      </c>
    </row>
    <row r="59" spans="2:19" x14ac:dyDescent="0.25">
      <c r="B59" s="5" t="s">
        <v>47</v>
      </c>
      <c r="C59" s="21">
        <f>'P1 Presupuesto Aprobado'!D59</f>
        <v>108000</v>
      </c>
      <c r="D59" s="25">
        <f>'P1 Presupuesto Aprobado'!E59</f>
        <v>0</v>
      </c>
      <c r="E59" s="25">
        <v>0</v>
      </c>
      <c r="F59" s="25">
        <v>0</v>
      </c>
      <c r="G59" s="25"/>
      <c r="H59" s="25"/>
      <c r="I59" s="25"/>
      <c r="J59" s="25"/>
      <c r="K59" s="25"/>
      <c r="L59" s="25"/>
      <c r="M59" s="25"/>
      <c r="N59" s="25"/>
      <c r="O59" s="25"/>
      <c r="P59" s="29"/>
      <c r="Q59" s="29"/>
      <c r="R59" s="31">
        <f t="shared" si="2"/>
        <v>0</v>
      </c>
    </row>
    <row r="60" spans="2:19" x14ac:dyDescent="0.25">
      <c r="B60" s="5" t="s">
        <v>48</v>
      </c>
      <c r="C60" s="21">
        <f>'P1 Presupuesto Aprobado'!D60</f>
        <v>1176000</v>
      </c>
      <c r="D60" s="25">
        <f>'P1 Presupuesto Aprobado'!E60</f>
        <v>6900000</v>
      </c>
      <c r="E60" s="25">
        <v>0</v>
      </c>
      <c r="F60" s="25">
        <v>0</v>
      </c>
      <c r="G60" s="25"/>
      <c r="H60" s="25"/>
      <c r="I60" s="25"/>
      <c r="J60" s="25"/>
      <c r="K60" s="25"/>
      <c r="L60" s="25"/>
      <c r="M60" s="25"/>
      <c r="N60" s="25"/>
      <c r="O60" s="25"/>
      <c r="P60" s="29"/>
      <c r="Q60" s="29"/>
      <c r="R60" s="31">
        <f t="shared" si="2"/>
        <v>0</v>
      </c>
    </row>
    <row r="61" spans="2:19" x14ac:dyDescent="0.25">
      <c r="B61" s="5" t="s">
        <v>49</v>
      </c>
      <c r="C61" s="21">
        <f>'P1 Presupuesto Aprobado'!D61</f>
        <v>30000</v>
      </c>
      <c r="D61" s="25">
        <f>'P1 Presupuesto Aprobado'!E61</f>
        <v>0</v>
      </c>
      <c r="E61" s="25">
        <v>0</v>
      </c>
      <c r="F61" s="25">
        <v>0</v>
      </c>
      <c r="G61" s="25"/>
      <c r="H61" s="25"/>
      <c r="I61" s="25"/>
      <c r="J61" s="25"/>
      <c r="K61" s="25"/>
      <c r="L61" s="25"/>
      <c r="M61" s="25"/>
      <c r="N61" s="25"/>
      <c r="O61" s="25"/>
      <c r="P61" s="29"/>
      <c r="Q61" s="29"/>
      <c r="R61" s="31">
        <f t="shared" si="2"/>
        <v>0</v>
      </c>
    </row>
    <row r="62" spans="2:19" x14ac:dyDescent="0.25">
      <c r="B62" s="5" t="s">
        <v>50</v>
      </c>
      <c r="C62" s="21">
        <f>'P1 Presupuesto Aprobado'!D62</f>
        <v>0</v>
      </c>
      <c r="D62" s="25">
        <f>'P1 Presupuesto Aprobado'!E62</f>
        <v>0</v>
      </c>
      <c r="E62" s="25">
        <v>0</v>
      </c>
      <c r="F62" s="25">
        <v>0</v>
      </c>
      <c r="G62" s="25"/>
      <c r="H62" s="25"/>
      <c r="I62" s="25"/>
      <c r="J62" s="25"/>
      <c r="K62" s="25"/>
      <c r="L62" s="25"/>
      <c r="M62" s="25"/>
      <c r="N62" s="25"/>
      <c r="O62" s="25"/>
      <c r="P62" s="29"/>
      <c r="Q62" s="29"/>
      <c r="R62" s="31">
        <f t="shared" si="2"/>
        <v>0</v>
      </c>
    </row>
    <row r="63" spans="2:19" x14ac:dyDescent="0.25">
      <c r="B63" s="5" t="s">
        <v>51</v>
      </c>
      <c r="C63" s="21">
        <f>'P1 Presupuesto Aprobado'!D63</f>
        <v>400000</v>
      </c>
      <c r="D63" s="25">
        <f>'P1 Presupuesto Aprobado'!E63</f>
        <v>0</v>
      </c>
      <c r="E63" s="25">
        <v>0</v>
      </c>
      <c r="F63" s="25">
        <v>0</v>
      </c>
      <c r="G63" s="25"/>
      <c r="H63" s="25"/>
      <c r="I63" s="25"/>
      <c r="J63" s="25"/>
      <c r="K63" s="25"/>
      <c r="L63" s="25"/>
      <c r="M63" s="25"/>
      <c r="N63" s="25"/>
      <c r="O63" s="25"/>
      <c r="P63" s="29"/>
      <c r="Q63" s="29"/>
      <c r="R63" s="31">
        <f t="shared" si="2"/>
        <v>0</v>
      </c>
    </row>
    <row r="64" spans="2:19" x14ac:dyDescent="0.25">
      <c r="B64" s="5" t="s">
        <v>52</v>
      </c>
      <c r="C64" s="21">
        <f>'P1 Presupuesto Aprobado'!D64</f>
        <v>0</v>
      </c>
      <c r="D64" s="25">
        <f>'P1 Presupuesto Aprobado'!E64</f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/>
      <c r="N64" s="25">
        <v>0</v>
      </c>
      <c r="O64" s="25">
        <v>0</v>
      </c>
      <c r="P64" s="29">
        <v>0</v>
      </c>
      <c r="Q64" s="29">
        <v>0</v>
      </c>
      <c r="R64" s="31">
        <f t="shared" si="2"/>
        <v>0</v>
      </c>
    </row>
    <row r="65" spans="2:19" x14ac:dyDescent="0.25">
      <c r="B65" s="3" t="s">
        <v>53</v>
      </c>
      <c r="C65" s="27">
        <f>SUM(C66:C69)</f>
        <v>0</v>
      </c>
      <c r="D65" s="27">
        <f>SUM(D66:D69)</f>
        <v>0</v>
      </c>
      <c r="E65" s="27">
        <f t="shared" ref="E65:Q65" si="8">SUM(E66:E69)</f>
        <v>0</v>
      </c>
      <c r="F65" s="27">
        <f t="shared" si="8"/>
        <v>0</v>
      </c>
      <c r="G65" s="27">
        <f t="shared" si="8"/>
        <v>0</v>
      </c>
      <c r="H65" s="27">
        <f t="shared" si="8"/>
        <v>0</v>
      </c>
      <c r="I65" s="27">
        <f t="shared" si="8"/>
        <v>0</v>
      </c>
      <c r="J65" s="27">
        <f t="shared" si="8"/>
        <v>0</v>
      </c>
      <c r="K65" s="27">
        <f t="shared" si="8"/>
        <v>0</v>
      </c>
      <c r="L65" s="27">
        <f t="shared" si="8"/>
        <v>0</v>
      </c>
      <c r="M65" s="27"/>
      <c r="N65" s="27">
        <f t="shared" si="8"/>
        <v>0</v>
      </c>
      <c r="O65" s="27">
        <f t="shared" si="8"/>
        <v>0</v>
      </c>
      <c r="P65" s="27">
        <f t="shared" si="8"/>
        <v>0</v>
      </c>
      <c r="Q65" s="27">
        <f t="shared" si="8"/>
        <v>0</v>
      </c>
      <c r="R65" s="31">
        <f t="shared" si="2"/>
        <v>0</v>
      </c>
      <c r="S65" s="25"/>
    </row>
    <row r="66" spans="2:19" x14ac:dyDescent="0.25">
      <c r="B66" s="5" t="s">
        <v>54</v>
      </c>
      <c r="C66" s="21">
        <f>'P1 Presupuesto Aprobado'!D66</f>
        <v>0</v>
      </c>
      <c r="D66" s="25">
        <f>'P1 Presupuesto Aprobado'!E66</f>
        <v>0</v>
      </c>
      <c r="E66" s="21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/>
      <c r="N66" s="25">
        <v>0</v>
      </c>
      <c r="O66" s="25">
        <v>0</v>
      </c>
      <c r="P66" s="25">
        <v>0</v>
      </c>
      <c r="Q66" s="25">
        <v>0</v>
      </c>
      <c r="R66" s="31">
        <f t="shared" si="2"/>
        <v>0</v>
      </c>
    </row>
    <row r="67" spans="2:19" x14ac:dyDescent="0.25">
      <c r="B67" s="5" t="s">
        <v>55</v>
      </c>
      <c r="C67" s="21">
        <f>'P1 Presupuesto Aprobado'!D67</f>
        <v>0</v>
      </c>
      <c r="D67" s="25">
        <f>'P1 Presupuesto Aprobado'!E67</f>
        <v>0</v>
      </c>
      <c r="E67" s="21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/>
      <c r="N67" s="25">
        <v>0</v>
      </c>
      <c r="O67" s="25">
        <v>0</v>
      </c>
      <c r="P67" s="25">
        <v>0</v>
      </c>
      <c r="Q67" s="25">
        <v>0</v>
      </c>
      <c r="R67" s="31">
        <f t="shared" si="2"/>
        <v>0</v>
      </c>
    </row>
    <row r="68" spans="2:19" x14ac:dyDescent="0.25">
      <c r="B68" s="5" t="s">
        <v>56</v>
      </c>
      <c r="C68" s="21">
        <f>'P1 Presupuesto Aprobado'!D68</f>
        <v>0</v>
      </c>
      <c r="D68" s="25">
        <f>'P1 Presupuesto Aprobado'!E68</f>
        <v>0</v>
      </c>
      <c r="E68" s="21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/>
      <c r="N68" s="25">
        <v>0</v>
      </c>
      <c r="O68" s="25">
        <v>0</v>
      </c>
      <c r="P68" s="25">
        <v>0</v>
      </c>
      <c r="Q68" s="25">
        <v>0</v>
      </c>
      <c r="R68" s="31">
        <f t="shared" si="2"/>
        <v>0</v>
      </c>
    </row>
    <row r="69" spans="2:19" x14ac:dyDescent="0.25">
      <c r="B69" s="5" t="s">
        <v>57</v>
      </c>
      <c r="C69" s="21">
        <f>'P1 Presupuesto Aprobado'!D69</f>
        <v>0</v>
      </c>
      <c r="D69" s="25">
        <f>'P1 Presupuesto Aprobado'!E69</f>
        <v>0</v>
      </c>
      <c r="E69" s="21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/>
      <c r="N69" s="25">
        <v>0</v>
      </c>
      <c r="O69" s="25">
        <v>0</v>
      </c>
      <c r="P69" s="25">
        <v>0</v>
      </c>
      <c r="Q69" s="25">
        <v>0</v>
      </c>
      <c r="R69" s="31">
        <f t="shared" si="2"/>
        <v>0</v>
      </c>
    </row>
    <row r="70" spans="2:19" x14ac:dyDescent="0.25">
      <c r="B70" s="3" t="s">
        <v>58</v>
      </c>
      <c r="C70" s="27">
        <f>SUM(C71:C72)</f>
        <v>0</v>
      </c>
      <c r="D70" s="27">
        <f>SUM(D71:D72)</f>
        <v>0</v>
      </c>
      <c r="E70" s="27">
        <f>SUM(E71:E72)</f>
        <v>0</v>
      </c>
      <c r="F70" s="27">
        <f>SUM(F71:F72)</f>
        <v>0</v>
      </c>
      <c r="G70" s="27">
        <f>SUM(G71:G72)</f>
        <v>0</v>
      </c>
      <c r="H70" s="27">
        <f t="shared" ref="H70:Q70" si="9">SUM(H71:H72)</f>
        <v>0</v>
      </c>
      <c r="I70" s="27">
        <f t="shared" si="9"/>
        <v>0</v>
      </c>
      <c r="J70" s="27">
        <f t="shared" si="9"/>
        <v>0</v>
      </c>
      <c r="K70" s="27">
        <f t="shared" si="9"/>
        <v>0</v>
      </c>
      <c r="L70" s="27">
        <f t="shared" si="9"/>
        <v>0</v>
      </c>
      <c r="M70" s="27">
        <f t="shared" si="9"/>
        <v>0</v>
      </c>
      <c r="N70" s="27">
        <f t="shared" si="9"/>
        <v>0</v>
      </c>
      <c r="O70" s="27">
        <f t="shared" si="9"/>
        <v>0</v>
      </c>
      <c r="P70" s="27">
        <f t="shared" si="9"/>
        <v>0</v>
      </c>
      <c r="Q70" s="27">
        <f t="shared" si="9"/>
        <v>0</v>
      </c>
      <c r="R70" s="31">
        <f t="shared" si="2"/>
        <v>0</v>
      </c>
    </row>
    <row r="71" spans="2:19" x14ac:dyDescent="0.25">
      <c r="B71" s="5" t="s">
        <v>59</v>
      </c>
      <c r="C71" s="21">
        <f>'P1 Presupuesto Aprobado'!D71</f>
        <v>0</v>
      </c>
      <c r="D71" s="25">
        <f>'P1 Presupuesto Aprobado'!E71</f>
        <v>0</v>
      </c>
      <c r="E71" s="21">
        <v>0</v>
      </c>
      <c r="F71" s="25">
        <v>0</v>
      </c>
      <c r="G71" s="25">
        <v>0</v>
      </c>
      <c r="I71" s="25">
        <v>0</v>
      </c>
      <c r="J71" s="25">
        <v>0</v>
      </c>
      <c r="K71" s="25">
        <v>0</v>
      </c>
      <c r="L71" s="25">
        <v>0</v>
      </c>
      <c r="N71" s="25">
        <v>0</v>
      </c>
      <c r="O71" s="25">
        <v>0</v>
      </c>
      <c r="P71" s="25">
        <v>0</v>
      </c>
      <c r="Q71" s="25">
        <v>0</v>
      </c>
      <c r="R71" s="31">
        <f t="shared" si="2"/>
        <v>0</v>
      </c>
    </row>
    <row r="72" spans="2:19" x14ac:dyDescent="0.25">
      <c r="B72" s="5" t="s">
        <v>60</v>
      </c>
      <c r="C72" s="21">
        <f>'P1 Presupuesto Aprobado'!D72</f>
        <v>0</v>
      </c>
      <c r="D72" s="25">
        <f>'P1 Presupuesto Aprobado'!E72</f>
        <v>0</v>
      </c>
      <c r="E72" s="21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N72" s="25">
        <v>0</v>
      </c>
      <c r="O72" s="25">
        <v>0</v>
      </c>
      <c r="P72" s="25">
        <v>0</v>
      </c>
      <c r="Q72" s="25">
        <v>0</v>
      </c>
      <c r="R72" s="31">
        <f t="shared" si="2"/>
        <v>0</v>
      </c>
    </row>
    <row r="73" spans="2:19" x14ac:dyDescent="0.25">
      <c r="B73" s="3" t="s">
        <v>61</v>
      </c>
      <c r="C73" s="27">
        <f>SUM(C74:C76)</f>
        <v>0</v>
      </c>
      <c r="D73" s="27">
        <f>SUM(D74:D76)</f>
        <v>0</v>
      </c>
      <c r="E73" s="27">
        <f>SUM(E74:E76)</f>
        <v>0</v>
      </c>
      <c r="F73" s="27">
        <f>SUM(F74:F76)</f>
        <v>0</v>
      </c>
      <c r="G73" s="27">
        <f t="shared" ref="G73:Q73" si="10">SUM(G74:G76)</f>
        <v>0</v>
      </c>
      <c r="H73" s="27">
        <f t="shared" si="10"/>
        <v>0</v>
      </c>
      <c r="I73" s="27">
        <f t="shared" si="10"/>
        <v>0</v>
      </c>
      <c r="J73" s="27">
        <f t="shared" si="10"/>
        <v>0</v>
      </c>
      <c r="K73" s="27">
        <f t="shared" si="10"/>
        <v>0</v>
      </c>
      <c r="L73" s="27">
        <f t="shared" si="10"/>
        <v>0</v>
      </c>
      <c r="M73" s="27">
        <f t="shared" si="10"/>
        <v>0</v>
      </c>
      <c r="N73" s="27">
        <f t="shared" si="10"/>
        <v>0</v>
      </c>
      <c r="O73" s="27">
        <f t="shared" si="10"/>
        <v>0</v>
      </c>
      <c r="P73" s="27">
        <f t="shared" si="10"/>
        <v>0</v>
      </c>
      <c r="Q73" s="27">
        <f t="shared" si="10"/>
        <v>0</v>
      </c>
      <c r="R73" s="31">
        <f t="shared" si="2"/>
        <v>0</v>
      </c>
    </row>
    <row r="74" spans="2:19" x14ac:dyDescent="0.25">
      <c r="B74" s="5" t="s">
        <v>62</v>
      </c>
      <c r="C74" s="21">
        <f>'P1 Presupuesto Aprobado'!D74</f>
        <v>0</v>
      </c>
      <c r="D74" s="25">
        <f>'P1 Presupuesto Aprobado'!E74</f>
        <v>0</v>
      </c>
      <c r="E74" s="21">
        <v>0</v>
      </c>
      <c r="F74" s="25">
        <v>0</v>
      </c>
      <c r="N74" s="25">
        <v>0</v>
      </c>
      <c r="O74">
        <v>0</v>
      </c>
      <c r="P74" s="25">
        <v>0</v>
      </c>
      <c r="R74" s="30">
        <f t="shared" si="2"/>
        <v>0</v>
      </c>
    </row>
    <row r="75" spans="2:19" x14ac:dyDescent="0.25">
      <c r="B75" s="5" t="s">
        <v>63</v>
      </c>
      <c r="C75" s="21">
        <f>'P1 Presupuesto Aprobado'!D75</f>
        <v>0</v>
      </c>
      <c r="D75" s="25">
        <f>'P1 Presupuesto Aprobado'!E75</f>
        <v>0</v>
      </c>
      <c r="E75" s="21">
        <v>0</v>
      </c>
      <c r="F75" s="2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25">
        <v>0</v>
      </c>
      <c r="O75">
        <v>0</v>
      </c>
      <c r="P75" s="25">
        <v>0</v>
      </c>
      <c r="Q75">
        <v>0</v>
      </c>
      <c r="R75" s="30">
        <f t="shared" si="2"/>
        <v>0</v>
      </c>
    </row>
    <row r="76" spans="2:19" x14ac:dyDescent="0.25">
      <c r="B76" s="5" t="s">
        <v>64</v>
      </c>
      <c r="C76" s="21">
        <f>'P1 Presupuesto Aprobado'!D76</f>
        <v>0</v>
      </c>
      <c r="D76" s="25">
        <f>'P1 Presupuesto Aprobado'!E76</f>
        <v>0</v>
      </c>
      <c r="E76" s="21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25">
        <v>0</v>
      </c>
      <c r="O76">
        <v>0</v>
      </c>
      <c r="P76" s="25">
        <v>0</v>
      </c>
      <c r="Q76">
        <v>0</v>
      </c>
      <c r="R76" s="30">
        <f t="shared" si="2"/>
        <v>0</v>
      </c>
    </row>
    <row r="77" spans="2:19" x14ac:dyDescent="0.25">
      <c r="B77" s="1" t="s">
        <v>67</v>
      </c>
      <c r="C77" s="26">
        <f>C78+C81+C84</f>
        <v>0</v>
      </c>
      <c r="D77" s="26">
        <f>D78+D81+D84</f>
        <v>0</v>
      </c>
      <c r="E77" s="26">
        <f t="shared" ref="E77:Q77" si="11">E78+E81+E84</f>
        <v>0</v>
      </c>
      <c r="F77" s="26">
        <f t="shared" si="11"/>
        <v>0</v>
      </c>
      <c r="G77" s="26">
        <f t="shared" si="11"/>
        <v>0</v>
      </c>
      <c r="H77" s="26">
        <f t="shared" si="11"/>
        <v>0</v>
      </c>
      <c r="I77" s="26">
        <f t="shared" si="11"/>
        <v>0</v>
      </c>
      <c r="J77" s="26">
        <f t="shared" si="11"/>
        <v>0</v>
      </c>
      <c r="K77" s="26">
        <f t="shared" si="11"/>
        <v>0</v>
      </c>
      <c r="L77" s="26">
        <f t="shared" si="11"/>
        <v>0</v>
      </c>
      <c r="M77" s="26">
        <f t="shared" si="11"/>
        <v>0</v>
      </c>
      <c r="N77" s="26">
        <f t="shared" si="11"/>
        <v>0</v>
      </c>
      <c r="O77" s="26">
        <f t="shared" si="11"/>
        <v>0</v>
      </c>
      <c r="P77" s="26">
        <f t="shared" si="11"/>
        <v>0</v>
      </c>
      <c r="Q77" s="26">
        <f t="shared" si="11"/>
        <v>0</v>
      </c>
      <c r="R77" s="30">
        <f t="shared" ref="R77:R86" si="12">SUM(E77:Q77)</f>
        <v>0</v>
      </c>
    </row>
    <row r="78" spans="2:19" x14ac:dyDescent="0.25">
      <c r="B78" s="3" t="s">
        <v>68</v>
      </c>
      <c r="C78" s="27">
        <f>SUM(C79:C80)</f>
        <v>0</v>
      </c>
      <c r="D78" s="27">
        <f>SUM(D79:D80)</f>
        <v>0</v>
      </c>
      <c r="E78" s="27">
        <f t="shared" ref="E78:P78" si="13">SUM(E79:E80)</f>
        <v>0</v>
      </c>
      <c r="F78" s="27">
        <f t="shared" si="13"/>
        <v>0</v>
      </c>
      <c r="G78" s="27">
        <f t="shared" si="13"/>
        <v>0</v>
      </c>
      <c r="H78" s="27">
        <f t="shared" si="13"/>
        <v>0</v>
      </c>
      <c r="I78" s="27">
        <f t="shared" si="13"/>
        <v>0</v>
      </c>
      <c r="J78" s="27">
        <f t="shared" si="13"/>
        <v>0</v>
      </c>
      <c r="K78" s="27">
        <f t="shared" si="13"/>
        <v>0</v>
      </c>
      <c r="L78" s="27">
        <f t="shared" si="13"/>
        <v>0</v>
      </c>
      <c r="M78" s="27">
        <f t="shared" si="13"/>
        <v>0</v>
      </c>
      <c r="N78" s="27">
        <f t="shared" si="13"/>
        <v>0</v>
      </c>
      <c r="O78" s="27">
        <f t="shared" si="13"/>
        <v>0</v>
      </c>
      <c r="P78" s="27">
        <f t="shared" si="13"/>
        <v>0</v>
      </c>
      <c r="Q78" s="25"/>
      <c r="R78" s="30">
        <f t="shared" si="12"/>
        <v>0</v>
      </c>
    </row>
    <row r="79" spans="2:19" x14ac:dyDescent="0.25">
      <c r="B79" s="5" t="s">
        <v>69</v>
      </c>
      <c r="C79" s="21">
        <f>'P1 Presupuesto Aprobado'!D79</f>
        <v>0</v>
      </c>
      <c r="D79" s="25">
        <f>'P1 Presupuesto Aprobado'!E79</f>
        <v>0</v>
      </c>
      <c r="E79" s="21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25">
        <v>0</v>
      </c>
      <c r="O79">
        <v>0</v>
      </c>
      <c r="P79" s="25">
        <v>0</v>
      </c>
      <c r="Q79">
        <v>0</v>
      </c>
      <c r="R79" s="30">
        <f t="shared" si="12"/>
        <v>0</v>
      </c>
    </row>
    <row r="80" spans="2:19" x14ac:dyDescent="0.25">
      <c r="B80" s="5" t="s">
        <v>70</v>
      </c>
      <c r="C80" s="21">
        <f>'P1 Presupuesto Aprobado'!D80</f>
        <v>0</v>
      </c>
      <c r="D80" s="25">
        <f>'P1 Presupuesto Aprobado'!E80</f>
        <v>0</v>
      </c>
      <c r="E80" s="21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25">
        <v>0</v>
      </c>
      <c r="O80">
        <v>0</v>
      </c>
      <c r="P80" s="25">
        <v>0</v>
      </c>
      <c r="Q80">
        <v>0</v>
      </c>
      <c r="R80" s="30">
        <f t="shared" si="12"/>
        <v>0</v>
      </c>
    </row>
    <row r="81" spans="2:18" x14ac:dyDescent="0.25">
      <c r="B81" s="3" t="s">
        <v>71</v>
      </c>
      <c r="C81" s="27">
        <f>SUM(C82:C83)</f>
        <v>0</v>
      </c>
      <c r="D81" s="27">
        <f>SUM(D82:D83)</f>
        <v>0</v>
      </c>
      <c r="E81" s="27">
        <f t="shared" ref="E81:P81" si="14">SUM(E82:E83)</f>
        <v>0</v>
      </c>
      <c r="F81" s="27">
        <f t="shared" si="14"/>
        <v>0</v>
      </c>
      <c r="G81" s="27">
        <f t="shared" si="14"/>
        <v>0</v>
      </c>
      <c r="H81" s="27">
        <f t="shared" si="14"/>
        <v>0</v>
      </c>
      <c r="I81" s="27">
        <f t="shared" si="14"/>
        <v>0</v>
      </c>
      <c r="J81" s="27">
        <f t="shared" si="14"/>
        <v>0</v>
      </c>
      <c r="K81" s="27">
        <f t="shared" si="14"/>
        <v>0</v>
      </c>
      <c r="L81" s="27">
        <f t="shared" si="14"/>
        <v>0</v>
      </c>
      <c r="M81" s="27">
        <f t="shared" si="14"/>
        <v>0</v>
      </c>
      <c r="N81" s="27">
        <f t="shared" si="14"/>
        <v>0</v>
      </c>
      <c r="O81" s="27">
        <f t="shared" si="14"/>
        <v>0</v>
      </c>
      <c r="P81" s="27">
        <f t="shared" si="14"/>
        <v>0</v>
      </c>
      <c r="Q81" s="25"/>
      <c r="R81" s="30">
        <f t="shared" si="12"/>
        <v>0</v>
      </c>
    </row>
    <row r="82" spans="2:18" x14ac:dyDescent="0.25">
      <c r="B82" s="5" t="s">
        <v>72</v>
      </c>
      <c r="C82" s="21">
        <f>'P1 Presupuesto Aprobado'!D82</f>
        <v>0</v>
      </c>
      <c r="D82" s="25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0">
        <f t="shared" si="12"/>
        <v>0</v>
      </c>
    </row>
    <row r="83" spans="2:18" x14ac:dyDescent="0.25">
      <c r="B83" s="5" t="s">
        <v>73</v>
      </c>
      <c r="C83" s="21">
        <f>'P1 Presupuesto Aprobado'!D83</f>
        <v>0</v>
      </c>
      <c r="D83" s="25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0">
        <f t="shared" si="12"/>
        <v>0</v>
      </c>
    </row>
    <row r="84" spans="2:18" x14ac:dyDescent="0.25">
      <c r="B84" s="3" t="s">
        <v>74</v>
      </c>
      <c r="C84" s="27">
        <f>SUM(C85)</f>
        <v>0</v>
      </c>
      <c r="D84" s="27">
        <f>SUM(D85)</f>
        <v>0</v>
      </c>
      <c r="E84" s="27">
        <f t="shared" ref="E84:P84" si="15">SUM(E85)</f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5"/>
      <c r="R84" s="30">
        <f t="shared" si="12"/>
        <v>0</v>
      </c>
    </row>
    <row r="85" spans="2:18" x14ac:dyDescent="0.25">
      <c r="B85" s="5" t="s">
        <v>75</v>
      </c>
      <c r="C85" s="21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0">
        <f t="shared" si="12"/>
        <v>0</v>
      </c>
    </row>
    <row r="86" spans="2:18" x14ac:dyDescent="0.25">
      <c r="B86" s="8" t="s">
        <v>65</v>
      </c>
      <c r="C86" s="32">
        <f>C11+C77</f>
        <v>493013687</v>
      </c>
      <c r="D86" s="32">
        <f>D11+D77</f>
        <v>0</v>
      </c>
      <c r="E86" s="32">
        <f>E11+E77</f>
        <v>19749278.859999999</v>
      </c>
      <c r="F86" s="32">
        <f>F11+F77</f>
        <v>0</v>
      </c>
      <c r="G86" s="32">
        <f t="shared" ref="G86:Q86" si="16">G11+G77</f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/>
      <c r="N86" s="32">
        <f t="shared" si="16"/>
        <v>0</v>
      </c>
      <c r="O86" s="32">
        <f t="shared" si="16"/>
        <v>0</v>
      </c>
      <c r="P86" s="32">
        <f t="shared" si="16"/>
        <v>0</v>
      </c>
      <c r="Q86" s="32">
        <f t="shared" si="16"/>
        <v>0</v>
      </c>
      <c r="R86" s="30">
        <f t="shared" si="12"/>
        <v>19749278.859999999</v>
      </c>
    </row>
    <row r="87" spans="2:18" x14ac:dyDescent="0.25">
      <c r="B87" t="s">
        <v>108</v>
      </c>
    </row>
    <row r="93" spans="2:18" ht="18.75" x14ac:dyDescent="0.3">
      <c r="D93" s="53"/>
      <c r="E93" s="53"/>
      <c r="F93" s="53"/>
      <c r="G93" s="53"/>
      <c r="H93" s="53"/>
      <c r="I93" s="53" t="s">
        <v>103</v>
      </c>
      <c r="J93" s="53"/>
      <c r="K93" s="53"/>
      <c r="L93" s="53"/>
      <c r="M93" s="53"/>
      <c r="N93" s="53"/>
      <c r="O93" s="53"/>
      <c r="P93" s="53"/>
      <c r="Q93" s="53"/>
      <c r="R93" s="53"/>
    </row>
    <row r="94" spans="2:18" ht="18.75" customHeight="1" x14ac:dyDescent="0.3">
      <c r="B94" s="34" t="s">
        <v>102</v>
      </c>
      <c r="C94" s="35"/>
      <c r="D94" s="53" t="s">
        <v>103</v>
      </c>
      <c r="E94" s="53"/>
      <c r="F94" s="53"/>
      <c r="G94" s="53"/>
      <c r="H94" s="53"/>
      <c r="L94" s="53" t="s">
        <v>103</v>
      </c>
      <c r="M94" s="53"/>
      <c r="N94" s="53"/>
      <c r="O94" s="53"/>
      <c r="P94" s="53"/>
      <c r="Q94" s="34"/>
      <c r="R94" s="34"/>
    </row>
    <row r="95" spans="2:18" ht="29.25" customHeight="1" x14ac:dyDescent="0.25">
      <c r="B95" s="33" t="s">
        <v>101</v>
      </c>
      <c r="C95" s="36"/>
      <c r="D95" s="54" t="s">
        <v>104</v>
      </c>
      <c r="E95" s="54"/>
      <c r="F95" s="54"/>
      <c r="G95" s="54"/>
      <c r="H95" s="54"/>
      <c r="L95" s="54" t="s">
        <v>104</v>
      </c>
      <c r="M95" s="54"/>
      <c r="N95" s="54"/>
      <c r="O95" s="54"/>
      <c r="P95" s="54"/>
      <c r="Q95" s="39"/>
      <c r="R95" s="39"/>
    </row>
    <row r="99" spans="2:6" ht="18.75" x14ac:dyDescent="0.3">
      <c r="B99" s="53"/>
      <c r="C99" s="53"/>
      <c r="D99" s="53"/>
      <c r="E99" s="53"/>
      <c r="F99" s="53"/>
    </row>
    <row r="100" spans="2:6" x14ac:dyDescent="0.25">
      <c r="B100" s="54"/>
      <c r="C100" s="54"/>
      <c r="D100" s="54"/>
      <c r="E100" s="54"/>
      <c r="F100" s="54"/>
    </row>
  </sheetData>
  <mergeCells count="18">
    <mergeCell ref="D93:H93"/>
    <mergeCell ref="I93:M93"/>
    <mergeCell ref="N93:R93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B99:F99"/>
    <mergeCell ref="B100:F100"/>
    <mergeCell ref="D94:H94"/>
    <mergeCell ref="D95:H95"/>
    <mergeCell ref="L94:P94"/>
    <mergeCell ref="L95:P95"/>
  </mergeCells>
  <pageMargins left="0.70866141732283472" right="0.70866141732283472" top="0.55118110236220474" bottom="0.74803149606299213" header="0.31496062992125984" footer="0.31496062992125984"/>
  <pageSetup paperSize="154" scale="8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 (2)</vt:lpstr>
      <vt:lpstr>P1 Presupuesto Aprobado</vt:lpstr>
      <vt:lpstr>P2 Presupuesto Aprobado-Ejec </vt:lpstr>
      <vt:lpstr>'P1 Presupuesto Aprobado'!Títulos_a_imprimir</vt:lpstr>
      <vt:lpstr>'P1 Presupuesto Aprobado (2)'!Títulos_a_imprimir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2023-02-13T18:50:19Z</cp:lastPrinted>
  <dcterms:created xsi:type="dcterms:W3CDTF">2021-07-29T18:58:50Z</dcterms:created>
  <dcterms:modified xsi:type="dcterms:W3CDTF">2023-02-14T18:54:14Z</dcterms:modified>
</cp:coreProperties>
</file>