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J29" i="1"/>
  <c r="J30" i="1"/>
  <c r="J31" i="1"/>
  <c r="J32" i="1"/>
  <c r="I25" i="1" l="1"/>
  <c r="C16" i="1"/>
  <c r="C15" i="1"/>
  <c r="C14" i="1"/>
</calcChain>
</file>

<file path=xl/sharedStrings.xml><?xml version="1.0" encoding="utf-8"?>
<sst xmlns="http://schemas.openxmlformats.org/spreadsheetml/2006/main" count="101" uniqueCount="84">
  <si>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</si>
  <si>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</si>
  <si>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</si>
  <si>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</si>
  <si>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</si>
  <si>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</si>
  <si>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</si>
  <si>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</si>
  <si>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</si>
  <si>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</si>
  <si>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</si>
  <si>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</si>
  <si>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</si>
  <si>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</si>
  <si>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</si>
  <si>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</si>
  <si>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</si>
  <si>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</si>
  <si>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</si>
  <si>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</si>
  <si>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</si>
  <si>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</si>
  <si>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</si>
  <si>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</si>
  <si>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</si>
  <si>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</si>
  <si>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</si>
  <si>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</si>
  <si>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</si>
  <si>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</si>
  <si>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</si>
  <si>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</si>
  <si>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</si>
  <si>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</si>
  <si>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</si>
  <si>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</si>
  <si>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</si>
  <si>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</si>
  <si>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</si>
  <si>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</si>
  <si>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</si>
  <si>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</si>
  <si>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</si>
  <si>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</si>
  <si>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</si>
  <si>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</si>
  <si>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</si>
  <si>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</si>
  <si>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</si>
  <si>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</si>
  <si>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</si>
  <si>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</si>
  <si>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</si>
  <si>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</si>
  <si>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Administrar la liquidez para atender las obligaciones de pago del Sector Público No Financiero. 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</si>
  <si>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</si>
  <si>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</si>
  <si>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</si>
  <si>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</si>
  <si>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</si>
  <si>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>3.1.2</t>
  </si>
  <si>
    <t>0205 - MINISTERIO DE HACIENDA</t>
  </si>
  <si>
    <t>01 - MINISTERIO DE HACIENDA</t>
  </si>
  <si>
    <t>0008 - TESORERIA NACIONAL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</si>
  <si>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</si>
  <si>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</si>
  <si>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</si>
  <si>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</si>
  <si>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</si>
  <si>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</si>
  <si>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</si>
  <si>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</si>
  <si>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Porcentaje de instituciones del SPNF con recursos centralizados en la CUT acorde a la programación establecida</t>
  </si>
  <si>
    <t>Porcentaje de cuota de pago asignada en función de la fecha de vencimiento</t>
  </si>
  <si>
    <t>Porcentaje de órdenes de pagos para sueldos ejecutados a partir de las órdenes aprobadas por la Controlaría General de la República</t>
  </si>
  <si>
    <t>Porcentaje de especies timbradas despachadas acorde a los decretos emitidos</t>
  </si>
  <si>
    <t>En 2020, para este producto fue alcanzada el 100% de la meta programada, es decir que, fueron incorporadas a la CUT aquellas instituciones y/o proyectos externos de acuerdo al programa establecido para tales fines. Todo esto se cumplió gracias a la ejecución de RD$ 31,801,826.14, representando el 109% de la meta financiera programada. En seguida, se detallan acciones relevantes conseguidas con la ejecución de estos programas:
 - Incorporadas 13 instituciones al del Sistema de Recaudación de Ingresos del Tesoro (SIRITE) para el Pago de Servicios a través del Portal Web, contribuyendo a que fuera recaudado en la CUT un  monto total de treciento cuarenta y tres millones setecientos mil en pesos dominicanos a través del SIRITE.
-  Incorporadas 8 Unidades Ejecutoras de Proyectos Externos (UEPEX) a la CUT. De este modo, fueron recaudado en el tesoro un monto total de tres mil ochocientos millones en pesos dominicanos.</t>
  </si>
  <si>
    <t>El desvío financiero de 9%, presentado por este producto se debe a un aumento de los montos ejecutados por concepto de servicios básicos, remuneraciones  y bonificaciones en los meses de octubre-diciembre,debido a la contratación de nuevo personal y al pago de retroactivo a los mismos. En consecuencia, el aumento de los montos asociados a estos conceptos ascendieron a RD$ 6,333,872.86.</t>
  </si>
  <si>
    <t>La Tesorería Nacional logró asignar cuota de pago al 96% de las instituciones solicitantes, de acuerdo a la fecha de vencimiento de las órdenes de pago; cumpliendo de este modo con el 100% de la meta física programada. Esto fue posible ejecutando un monto de RD$ 15,061,918.60, lo que representa el 102% de la meta financiera programada. Además, fue desarrollado el Modelo Funcional para la implementación del  Rediseño de la Programación de Caja en el BI ( Business Intelligence).</t>
  </si>
  <si>
    <t>Este producto no presenta desviaciones relevantes en su ejecución.</t>
  </si>
  <si>
    <t>Para este producto, en el año 2020, se programó gestionar el 100% de las solicitudes que cumplan con los procedimientos internos de la Tesorería Nacional en cuanto a la Ejecución de Pagos del Estado, en ese sentido, se logró satisfacer el 100% de las solicitudes mediante un presupuesto de RD$ 23,276,154.54, representando el 123% de la meta financiera programada. Cabe destacar, que fue elaborado el procedimiento para la aplicación de la modalidad de Crédito a Cuenta como parte del Proceso de implementación del  Pago Electrónico de Nómina en Monedas Extranjeras.</t>
  </si>
  <si>
    <t>Para este producto, la desviación financiera de 23% corresponde a un aumento en  los montos ejecutados  por concepto de servicios básicos, remuneraciones y bonificaciones durante el ejercicio de Programación presupuestaria, en los meses de octubre-diciembre, provocado por  la contratación de nuevo personal. Como consecuencia, el aumento en los montos  por dichos conceptos ascendieron a  RD$1,748,459.16.</t>
  </si>
  <si>
    <t>Durante el 2020 se logró que el 100% de las especies timbradas requeridas fueran despachadas  acorde a los decretos emitidos. Esto se consiguió ejecutando el 103% de la meta financiera, siendo esto RD$ 77,406,287.75. A continuación, se muestran las Especies Timbradas despachadas durante el período evaluado:
- 1,076,250 Sellos de Documentos 
- 1,318,870 Sellos del Instituto Postal Dominicano
- 126,475,650 Estampillas para Bebidas Alcohólicas y Cigarrillos
- 182,300,100 Estampillas para Fósforos</t>
  </si>
  <si>
    <t>Ejecutar montos por conceptos de Servicios Generales, Remuneraciones y Bonificaciones según lo programado por producto durante el ejercicio trimestral de ejecución presupuestaria. Fecha de Compromiso: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</si>
</sst>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entury Gothic"/>
      <family val="2"/>
    </font>
    <font>
      <sz val="7"/>
      <color rgb="FF4D4D4D"/>
      <name val="Calibri"/>
      <family val="2"/>
    </font>
    <font>
      <sz val="7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6" fillId="8" borderId="1" xfId="0" applyFont="1" applyFill="1" applyBorder="1" applyAlignment="1">
      <alignment horizontal="center" vertical="center" wrapText="1" readingOrder="1"/>
    </xf>
    <xf numFmtId="0" fontId="23" fillId="0" borderId="1" xfId="0" applyNumberFormat="1" applyFont="1" applyFill="1" applyBorder="1" applyAlignment="1">
      <alignment horizontal="left" vertical="center" wrapText="1" readingOrder="1"/>
    </xf>
    <xf numFmtId="9" fontId="23" fillId="0" borderId="1" xfId="2" applyFont="1" applyFill="1" applyBorder="1" applyAlignment="1">
      <alignment horizontal="center" vertical="center" wrapText="1" readingOrder="1"/>
    </xf>
    <xf numFmtId="165" fontId="23" fillId="9" borderId="1" xfId="0" applyNumberFormat="1" applyFont="1" applyFill="1" applyBorder="1" applyAlignment="1">
      <alignment horizontal="center" vertical="center" wrapText="1" readingOrder="1"/>
    </xf>
    <xf numFmtId="166" fontId="23" fillId="9" borderId="1" xfId="0" applyNumberFormat="1" applyFont="1" applyFill="1" applyBorder="1" applyAlignment="1">
      <alignment horizontal="center" vertical="center" wrapText="1" readingOrder="1"/>
    </xf>
    <xf numFmtId="166" fontId="23" fillId="0" borderId="1" xfId="0" applyNumberFormat="1" applyFont="1" applyFill="1" applyBorder="1" applyAlignment="1">
      <alignment horizontal="center" vertical="center" wrapText="1" readingOrder="1"/>
    </xf>
    <xf numFmtId="9" fontId="24" fillId="0" borderId="1" xfId="2" applyFont="1" applyFill="1" applyBorder="1" applyAlignment="1" applyProtection="1">
      <alignment horizontal="center" vertical="center" wrapText="1" readingOrder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>
      <alignment vertical="top" wrapText="1"/>
    </xf>
    <xf numFmtId="0" fontId="3" fillId="9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2" fillId="0" borderId="7" xfId="0" applyFont="1" applyBorder="1"/>
    <xf numFmtId="0" fontId="9" fillId="0" borderId="7" xfId="0" applyFont="1" applyBorder="1" applyAlignment="1">
      <alignment vertical="center" wrapText="1"/>
    </xf>
    <xf numFmtId="0" fontId="0" fillId="0" borderId="7" xfId="0" applyBorder="1"/>
    <xf numFmtId="0" fontId="16" fillId="8" borderId="7" xfId="0" applyFont="1" applyFill="1" applyBorder="1" applyAlignment="1">
      <alignment horizontal="center" vertical="center" wrapText="1" readingOrder="1"/>
    </xf>
    <xf numFmtId="0" fontId="16" fillId="8" borderId="8" xfId="0" applyFont="1" applyFill="1" applyBorder="1" applyAlignment="1">
      <alignment horizontal="center" vertical="center" wrapText="1" readingOrder="1"/>
    </xf>
    <xf numFmtId="0" fontId="23" fillId="0" borderId="7" xfId="0" applyNumberFormat="1" applyFont="1" applyFill="1" applyBorder="1" applyAlignment="1">
      <alignment horizontal="left" vertical="center" wrapText="1" readingOrder="1"/>
    </xf>
    <xf numFmtId="9" fontId="24" fillId="0" borderId="8" xfId="2" applyFont="1" applyFill="1" applyBorder="1" applyAlignment="1" applyProtection="1">
      <alignment horizontal="center" vertical="center" wrapText="1" readingOrder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20" fillId="0" borderId="7" xfId="0" quotePrefix="1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39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1" xfId="2" applyNumberFormat="1" applyFont="1" applyFill="1" applyBorder="1" applyAlignment="1" applyProtection="1">
      <alignment horizontal="center" vertical="center" wrapText="1" readingOrder="1"/>
    </xf>
    <xf numFmtId="10" fontId="11" fillId="7" borderId="8" xfId="2" applyNumberFormat="1" applyFont="1" applyFill="1" applyBorder="1" applyAlignment="1" applyProtection="1">
      <alignment horizontal="center" vertical="center" wrapText="1" readingOrder="1"/>
    </xf>
    <xf numFmtId="0" fontId="14" fillId="6" borderId="1" xfId="0" applyFont="1" applyFill="1" applyBorder="1" applyAlignment="1">
      <alignment horizontal="center" vertical="center" wrapText="1" readingOrder="1"/>
    </xf>
    <xf numFmtId="0" fontId="15" fillId="8" borderId="1" xfId="0" applyFont="1" applyFill="1" applyBorder="1" applyAlignment="1">
      <alignment horizontal="center" vertical="center" wrapText="1" readingOrder="1"/>
    </xf>
    <xf numFmtId="0" fontId="11" fillId="6" borderId="1" xfId="0" applyFont="1" applyFill="1" applyBorder="1" applyAlignment="1">
      <alignment vertical="top" wrapText="1"/>
    </xf>
    <xf numFmtId="0" fontId="11" fillId="6" borderId="8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top" wrapText="1" readingOrder="1"/>
    </xf>
    <xf numFmtId="0" fontId="22" fillId="0" borderId="8" xfId="0" applyNumberFormat="1" applyFont="1" applyFill="1" applyBorder="1" applyAlignment="1">
      <alignment horizontal="center" vertical="top" wrapText="1" readingOrder="1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0" fillId="0" borderId="1" xfId="0" quotePrefix="1" applyFont="1" applyBorder="1" applyAlignment="1" applyProtection="1">
      <alignment horizontal="left" vertical="center" wrapText="1"/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14" fillId="6" borderId="7" xfId="0" applyFont="1" applyFill="1" applyBorder="1" applyAlignment="1">
      <alignment horizontal="center" vertical="center" wrapText="1" readingOrder="1"/>
    </xf>
    <xf numFmtId="0" fontId="14" fillId="6" borderId="8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6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165" formatCode="[$-10409]#,##0;\-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4D4D4D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xmlns="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2" totalsRowShown="0" headerRowDxfId="14" dataDxfId="12" headerRowBorderDxfId="13" tableBorderDxfId="11" totalsRowBorderDxfId="10">
  <autoFilter ref="A28:J32"/>
  <tableColumns count="10">
    <tableColumn id="1" name="Producto" dataDxfId="9"/>
    <tableColumn id="2" name="Indicador" dataDxfId="8"/>
    <tableColumn id="3" name="Física_x000a_(A)" dataDxfId="7" dataCellStyle="Porcentaje"/>
    <tableColumn id="4" name="Financiera_x000a_(B)" dataDxfId="6"/>
    <tableColumn id="9" name="Física_x000a_(C)" dataDxfId="5" dataCellStyle="Porcentaje"/>
    <tableColumn id="10" name="Financiera_x000a_(D)" dataDxfId="4"/>
    <tableColumn id="5" name="Física _x000a_(E)" dataDxfId="3" dataCellStyle="Porcentaje"/>
    <tableColumn id="6" name="Financiera _x000a_ (F)" dataDxfId="2"/>
    <tableColumn id="7" name="Física _x000a_(%)_x000a_ G=E/C" dataDxfId="1" dataCellStyle="Porcentaje">
      <calculatedColumnFormula>+Tabla1[[#This Row],[Física
(C)]]/Tabla1[[#This Row],[Física 
(E)]]</calculatedColumnFormula>
    </tableColumn>
    <tableColumn id="8" name="Financiero _x000a_(%) _x000a_H=F/D" dataDxfId="0" dataCellStyle="Porcentaje">
      <calculatedColumnFormula>+Tabla1[[#This Row],[Financiera 
 (F)]]/Tabla1[[#This Row],[Financiera
(B)]]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workbookViewId="0">
      <selection activeCell="B1" sqref="A1:J55"/>
    </sheetView>
  </sheetViews>
  <sheetFormatPr baseColWidth="10" defaultRowHeight="15" x14ac:dyDescent="0.25"/>
  <cols>
    <col min="1" max="1" width="23" style="2" customWidth="1"/>
    <col min="2" max="10" width="12.7109375" style="2" customWidth="1"/>
    <col min="11" max="11" width="11.42578125" style="2"/>
  </cols>
  <sheetData>
    <row r="1" spans="1:32" ht="21" x14ac:dyDescent="0.25">
      <c r="A1" s="19"/>
      <c r="B1" s="64" t="s">
        <v>38</v>
      </c>
      <c r="C1" s="64"/>
      <c r="D1" s="64"/>
      <c r="E1" s="64"/>
      <c r="F1" s="64"/>
      <c r="G1" s="64"/>
      <c r="H1" s="64"/>
      <c r="I1" s="64"/>
      <c r="J1" s="65"/>
      <c r="K1" s="1"/>
    </row>
    <row r="2" spans="1:32" ht="21" x14ac:dyDescent="0.25">
      <c r="A2" s="20"/>
      <c r="B2" s="66" t="s">
        <v>0</v>
      </c>
      <c r="C2" s="66"/>
      <c r="D2" s="66" t="s">
        <v>1</v>
      </c>
      <c r="E2" s="66"/>
      <c r="F2" s="66"/>
      <c r="G2" s="66"/>
      <c r="H2" s="66"/>
      <c r="I2" s="6" t="s">
        <v>2</v>
      </c>
      <c r="J2" s="21" t="s">
        <v>3</v>
      </c>
      <c r="K2" s="1"/>
    </row>
    <row r="3" spans="1:32" ht="21" x14ac:dyDescent="0.25">
      <c r="A3" s="20"/>
      <c r="B3" s="67" t="s">
        <v>4</v>
      </c>
      <c r="C3" s="67"/>
      <c r="D3" s="67" t="s">
        <v>43</v>
      </c>
      <c r="E3" s="67"/>
      <c r="F3" s="67"/>
      <c r="G3" s="67"/>
      <c r="H3" s="67"/>
      <c r="I3" s="7" t="s">
        <v>5</v>
      </c>
      <c r="J3" s="22">
        <v>0</v>
      </c>
      <c r="K3" s="1"/>
    </row>
    <row r="4" spans="1:32" x14ac:dyDescent="0.25">
      <c r="A4" s="68"/>
      <c r="B4" s="69"/>
      <c r="C4" s="69"/>
      <c r="D4" s="69"/>
      <c r="E4" s="69"/>
      <c r="F4" s="69"/>
      <c r="G4" s="69"/>
      <c r="H4" s="69"/>
      <c r="I4" s="69"/>
      <c r="J4" s="70"/>
      <c r="K4" s="1"/>
    </row>
    <row r="5" spans="1:32" ht="3" customHeight="1" x14ac:dyDescent="0.25">
      <c r="A5" s="61"/>
      <c r="B5" s="62"/>
      <c r="C5" s="62"/>
      <c r="D5" s="62"/>
      <c r="E5" s="62"/>
      <c r="F5" s="62"/>
      <c r="G5" s="62"/>
      <c r="H5" s="62"/>
      <c r="I5" s="62"/>
      <c r="J5" s="63"/>
      <c r="K5" s="1"/>
    </row>
    <row r="6" spans="1:32" ht="15.75" x14ac:dyDescent="0.25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32" ht="15.75" x14ac:dyDescent="0.25">
      <c r="A7" s="46" t="s">
        <v>7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32" ht="15" customHeight="1" x14ac:dyDescent="0.25">
      <c r="A8" s="23" t="s">
        <v>8</v>
      </c>
      <c r="B8" s="59" t="s">
        <v>61</v>
      </c>
      <c r="C8" s="59"/>
      <c r="D8" s="59"/>
      <c r="E8" s="59"/>
      <c r="F8" s="59"/>
      <c r="G8" s="59"/>
      <c r="H8" s="59"/>
      <c r="I8" s="59"/>
      <c r="J8" s="6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5"/>
    </row>
    <row r="9" spans="1:32" ht="15" customHeight="1" x14ac:dyDescent="0.25">
      <c r="A9" s="24" t="s">
        <v>39</v>
      </c>
      <c r="B9" s="59" t="s">
        <v>62</v>
      </c>
      <c r="C9" s="59"/>
      <c r="D9" s="59"/>
      <c r="E9" s="59"/>
      <c r="F9" s="59"/>
      <c r="G9" s="59"/>
      <c r="H9" s="59"/>
      <c r="I9" s="59"/>
      <c r="J9" s="6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</row>
    <row r="10" spans="1:32" ht="15" customHeight="1" x14ac:dyDescent="0.25">
      <c r="A10" s="24" t="s">
        <v>40</v>
      </c>
      <c r="B10" s="59" t="s">
        <v>63</v>
      </c>
      <c r="C10" s="59"/>
      <c r="D10" s="59"/>
      <c r="E10" s="59"/>
      <c r="F10" s="59"/>
      <c r="G10" s="59"/>
      <c r="H10" s="59"/>
      <c r="I10" s="59"/>
      <c r="J10" s="6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</row>
    <row r="11" spans="1:32" ht="31.5" customHeight="1" x14ac:dyDescent="0.25">
      <c r="A11" s="23" t="s">
        <v>9</v>
      </c>
      <c r="B11" s="74" t="s">
        <v>54</v>
      </c>
      <c r="C11" s="74"/>
      <c r="D11" s="74"/>
      <c r="E11" s="74"/>
      <c r="F11" s="74"/>
      <c r="G11" s="74"/>
      <c r="H11" s="74"/>
      <c r="I11" s="74"/>
      <c r="J11" s="75"/>
    </row>
    <row r="12" spans="1:32" ht="23.25" customHeight="1" x14ac:dyDescent="0.25">
      <c r="A12" s="23" t="s">
        <v>10</v>
      </c>
      <c r="B12" s="74" t="s">
        <v>55</v>
      </c>
      <c r="C12" s="74"/>
      <c r="D12" s="74"/>
      <c r="E12" s="74"/>
      <c r="F12" s="74"/>
      <c r="G12" s="74"/>
      <c r="H12" s="74"/>
      <c r="I12" s="74"/>
      <c r="J12" s="75"/>
    </row>
    <row r="13" spans="1:32" ht="15.75" x14ac:dyDescent="0.25">
      <c r="A13" s="34" t="s">
        <v>11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32" ht="27.75" customHeight="1" x14ac:dyDescent="0.25">
      <c r="A14" s="23" t="s">
        <v>12</v>
      </c>
      <c r="B14" s="3">
        <v>3</v>
      </c>
      <c r="C14" s="72" t="str">
        <f>IFERROR(VLOOKUP(B14,'[1]Validacion datos'!A2:B5,2,FALSE),"")</f>
        <v>DESARROLLO PRODUCTIVO</v>
      </c>
      <c r="D14" s="72"/>
      <c r="E14" s="72"/>
      <c r="F14" s="72"/>
      <c r="G14" s="72"/>
      <c r="H14" s="72"/>
      <c r="I14" s="72"/>
      <c r="J14" s="73"/>
    </row>
    <row r="15" spans="1:32" ht="26.25" customHeight="1" x14ac:dyDescent="0.25">
      <c r="A15" s="23" t="s">
        <v>13</v>
      </c>
      <c r="B15" s="8">
        <v>3.1</v>
      </c>
      <c r="C15" s="72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72"/>
      <c r="E15" s="72"/>
      <c r="F15" s="72"/>
      <c r="G15" s="72"/>
      <c r="H15" s="72"/>
      <c r="I15" s="72"/>
      <c r="J15" s="73"/>
    </row>
    <row r="16" spans="1:32" ht="35.25" customHeight="1" x14ac:dyDescent="0.25">
      <c r="A16" s="23" t="s">
        <v>14</v>
      </c>
      <c r="B16" s="9" t="s">
        <v>60</v>
      </c>
      <c r="C16" s="57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57"/>
      <c r="E16" s="57"/>
      <c r="F16" s="57"/>
      <c r="G16" s="57"/>
      <c r="H16" s="57"/>
      <c r="I16" s="57"/>
      <c r="J16" s="58"/>
    </row>
    <row r="17" spans="1:12" ht="15.75" x14ac:dyDescent="0.25">
      <c r="A17" s="34" t="s">
        <v>15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2" ht="29.25" customHeight="1" x14ac:dyDescent="0.25">
      <c r="A18" s="23" t="s">
        <v>16</v>
      </c>
      <c r="B18" s="41" t="s">
        <v>59</v>
      </c>
      <c r="C18" s="41"/>
      <c r="D18" s="41"/>
      <c r="E18" s="41"/>
      <c r="F18" s="41"/>
      <c r="G18" s="41"/>
      <c r="H18" s="41"/>
      <c r="I18" s="41"/>
      <c r="J18" s="42"/>
    </row>
    <row r="19" spans="1:12" ht="33" customHeight="1" x14ac:dyDescent="0.25">
      <c r="A19" s="25" t="s">
        <v>17</v>
      </c>
      <c r="B19" s="41" t="s">
        <v>57</v>
      </c>
      <c r="C19" s="41"/>
      <c r="D19" s="41"/>
      <c r="E19" s="41"/>
      <c r="F19" s="41"/>
      <c r="G19" s="41"/>
      <c r="H19" s="41"/>
      <c r="I19" s="41"/>
      <c r="J19" s="42"/>
    </row>
    <row r="20" spans="1:12" ht="34.5" customHeight="1" x14ac:dyDescent="0.25">
      <c r="A20" s="25" t="s">
        <v>18</v>
      </c>
      <c r="B20" s="41" t="s">
        <v>56</v>
      </c>
      <c r="C20" s="41"/>
      <c r="D20" s="41"/>
      <c r="E20" s="41"/>
      <c r="F20" s="41"/>
      <c r="G20" s="41"/>
      <c r="H20" s="41"/>
      <c r="I20" s="41"/>
      <c r="J20" s="42"/>
    </row>
    <row r="21" spans="1:12" ht="35.25" customHeight="1" x14ac:dyDescent="0.25">
      <c r="A21" s="25" t="s">
        <v>41</v>
      </c>
      <c r="B21" s="41" t="s">
        <v>58</v>
      </c>
      <c r="C21" s="41"/>
      <c r="D21" s="41"/>
      <c r="E21" s="41"/>
      <c r="F21" s="41"/>
      <c r="G21" s="41"/>
      <c r="H21" s="41"/>
      <c r="I21" s="41"/>
      <c r="J21" s="42"/>
      <c r="K21" s="1"/>
    </row>
    <row r="22" spans="1:12" ht="15.75" x14ac:dyDescent="0.25">
      <c r="A22" s="34" t="s">
        <v>19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2" ht="15.75" x14ac:dyDescent="0.25">
      <c r="A23" s="46" t="s">
        <v>20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2" ht="15" customHeight="1" x14ac:dyDescent="0.25">
      <c r="A24" s="76" t="s">
        <v>21</v>
      </c>
      <c r="B24" s="53"/>
      <c r="C24" s="53" t="s">
        <v>22</v>
      </c>
      <c r="D24" s="53"/>
      <c r="E24" s="53"/>
      <c r="F24" s="53" t="s">
        <v>23</v>
      </c>
      <c r="G24" s="53"/>
      <c r="H24" s="53"/>
      <c r="I24" s="53" t="s">
        <v>24</v>
      </c>
      <c r="J24" s="77"/>
    </row>
    <row r="25" spans="1:12" x14ac:dyDescent="0.25">
      <c r="A25" s="49"/>
      <c r="B25" s="50"/>
      <c r="C25" s="50"/>
      <c r="D25" s="50"/>
      <c r="E25" s="50"/>
      <c r="F25" s="50"/>
      <c r="G25" s="50"/>
      <c r="H25" s="50"/>
      <c r="I25" s="51">
        <f>IF(G25&gt;0,G25/C25,0)</f>
        <v>0</v>
      </c>
      <c r="J25" s="52"/>
    </row>
    <row r="26" spans="1:12" ht="15.75" x14ac:dyDescent="0.25">
      <c r="A26" s="46" t="s">
        <v>25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2" x14ac:dyDescent="0.25">
      <c r="A27" s="26"/>
      <c r="B27" s="10"/>
      <c r="C27" s="54" t="s">
        <v>26</v>
      </c>
      <c r="D27" s="55"/>
      <c r="E27" s="54" t="s">
        <v>47</v>
      </c>
      <c r="F27" s="55"/>
      <c r="G27" s="54" t="s">
        <v>42</v>
      </c>
      <c r="H27" s="54"/>
      <c r="I27" s="54" t="s">
        <v>27</v>
      </c>
      <c r="J27" s="56"/>
    </row>
    <row r="28" spans="1:12" ht="38.25" x14ac:dyDescent="0.25">
      <c r="A28" s="27" t="s">
        <v>28</v>
      </c>
      <c r="B28" s="11" t="s">
        <v>29</v>
      </c>
      <c r="C28" s="11" t="s">
        <v>44</v>
      </c>
      <c r="D28" s="11" t="s">
        <v>45</v>
      </c>
      <c r="E28" s="11" t="s">
        <v>48</v>
      </c>
      <c r="F28" s="11" t="s">
        <v>49</v>
      </c>
      <c r="G28" s="11" t="s">
        <v>50</v>
      </c>
      <c r="H28" s="11" t="s">
        <v>51</v>
      </c>
      <c r="I28" s="11" t="s">
        <v>52</v>
      </c>
      <c r="J28" s="28" t="s">
        <v>53</v>
      </c>
    </row>
    <row r="29" spans="1:12" ht="72" x14ac:dyDescent="0.25">
      <c r="A29" s="29" t="s">
        <v>64</v>
      </c>
      <c r="B29" s="12" t="s">
        <v>72</v>
      </c>
      <c r="C29" s="13">
        <v>1</v>
      </c>
      <c r="D29" s="14">
        <v>33834714</v>
      </c>
      <c r="E29" s="13">
        <v>1</v>
      </c>
      <c r="F29" s="15">
        <v>29194931</v>
      </c>
      <c r="G29" s="13">
        <v>1</v>
      </c>
      <c r="H29" s="16">
        <v>31801826.140000001</v>
      </c>
      <c r="I29" s="17">
        <v>1</v>
      </c>
      <c r="J29" s="30">
        <f>+Tabla1[[#This Row],[Financiera 
 (F)]]/Tabla1[[#This Row],[Financiera
(B)]]</f>
        <v>0.93991709638804688</v>
      </c>
      <c r="K29" s="4"/>
      <c r="L29" s="5"/>
    </row>
    <row r="30" spans="1:12" ht="45" x14ac:dyDescent="0.25">
      <c r="A30" s="29" t="s">
        <v>66</v>
      </c>
      <c r="B30" s="12" t="s">
        <v>73</v>
      </c>
      <c r="C30" s="13">
        <v>0.96</v>
      </c>
      <c r="D30" s="14">
        <v>17701292</v>
      </c>
      <c r="E30" s="13">
        <v>0.96</v>
      </c>
      <c r="F30" s="15">
        <v>14817767</v>
      </c>
      <c r="G30" s="13">
        <v>0.96</v>
      </c>
      <c r="H30" s="16">
        <v>15061918.6</v>
      </c>
      <c r="I30" s="17">
        <v>1</v>
      </c>
      <c r="J30" s="30">
        <f>+Tabla1[[#This Row],[Financiera 
 (F)]]/Tabla1[[#This Row],[Financiera
(B)]]</f>
        <v>0.85089374267143891</v>
      </c>
      <c r="K30" s="4"/>
      <c r="L30" s="5"/>
    </row>
    <row r="31" spans="1:12" ht="72" x14ac:dyDescent="0.25">
      <c r="A31" s="29" t="s">
        <v>68</v>
      </c>
      <c r="B31" s="12" t="s">
        <v>74</v>
      </c>
      <c r="C31" s="13">
        <v>1</v>
      </c>
      <c r="D31" s="14">
        <v>22009125</v>
      </c>
      <c r="E31" s="13">
        <v>1</v>
      </c>
      <c r="F31" s="15">
        <v>19000274</v>
      </c>
      <c r="G31" s="13">
        <v>1</v>
      </c>
      <c r="H31" s="16">
        <v>23276154.84</v>
      </c>
      <c r="I31" s="17">
        <v>1</v>
      </c>
      <c r="J31" s="30">
        <f>+Tabla1[[#This Row],[Financiera 
 (F)]]/Tabla1[[#This Row],[Financiera
(B)]]</f>
        <v>1.057568387657392</v>
      </c>
      <c r="K31" s="4"/>
      <c r="L31" s="5"/>
    </row>
    <row r="32" spans="1:12" ht="45" x14ac:dyDescent="0.25">
      <c r="A32" s="29" t="s">
        <v>70</v>
      </c>
      <c r="B32" s="12" t="s">
        <v>75</v>
      </c>
      <c r="C32" s="13">
        <v>1</v>
      </c>
      <c r="D32" s="14">
        <v>76353937</v>
      </c>
      <c r="E32" s="13">
        <v>1</v>
      </c>
      <c r="F32" s="15">
        <v>75179720</v>
      </c>
      <c r="G32" s="13">
        <v>1</v>
      </c>
      <c r="H32" s="16">
        <v>77406287.75</v>
      </c>
      <c r="I32" s="17">
        <f>+Tabla1[[#This Row],[Física
(C)]]/Tabla1[[#This Row],[Física 
(E)]]</f>
        <v>1</v>
      </c>
      <c r="J32" s="30">
        <f>+Tabla1[[#This Row],[Financiera 
 (F)]]/Tabla1[[#This Row],[Financiera
(B)]]</f>
        <v>1.0137825342261002</v>
      </c>
      <c r="K32" s="4"/>
      <c r="L32" s="5"/>
    </row>
    <row r="33" spans="1:11" ht="15.75" x14ac:dyDescent="0.25">
      <c r="A33" s="34" t="s">
        <v>30</v>
      </c>
      <c r="B33" s="35"/>
      <c r="C33" s="35"/>
      <c r="D33" s="35"/>
      <c r="E33" s="35"/>
      <c r="F33" s="35"/>
      <c r="G33" s="35"/>
      <c r="H33" s="35"/>
      <c r="I33" s="35"/>
      <c r="J33" s="36"/>
    </row>
    <row r="34" spans="1:11" ht="15.75" x14ac:dyDescent="0.25">
      <c r="A34" s="46" t="s">
        <v>31</v>
      </c>
      <c r="B34" s="47"/>
      <c r="C34" s="47"/>
      <c r="D34" s="47"/>
      <c r="E34" s="47"/>
      <c r="F34" s="47"/>
      <c r="G34" s="47"/>
      <c r="H34" s="47"/>
      <c r="I34" s="47"/>
      <c r="J34" s="48"/>
      <c r="K34" s="1"/>
    </row>
    <row r="35" spans="1:11" ht="17.25" customHeight="1" x14ac:dyDescent="0.25">
      <c r="A35" s="31" t="s">
        <v>32</v>
      </c>
      <c r="B35" s="41" t="s">
        <v>64</v>
      </c>
      <c r="C35" s="41"/>
      <c r="D35" s="41"/>
      <c r="E35" s="41"/>
      <c r="F35" s="41"/>
      <c r="G35" s="41"/>
      <c r="H35" s="41"/>
      <c r="I35" s="41"/>
      <c r="J35" s="42"/>
    </row>
    <row r="36" spans="1:11" ht="30" x14ac:dyDescent="0.25">
      <c r="A36" s="31" t="s">
        <v>33</v>
      </c>
      <c r="B36" s="41" t="s">
        <v>65</v>
      </c>
      <c r="C36" s="41"/>
      <c r="D36" s="41"/>
      <c r="E36" s="41"/>
      <c r="F36" s="41"/>
      <c r="G36" s="41"/>
      <c r="H36" s="41"/>
      <c r="I36" s="41"/>
      <c r="J36" s="42"/>
    </row>
    <row r="37" spans="1:11" ht="173.25" customHeight="1" x14ac:dyDescent="0.25">
      <c r="A37" s="31" t="s">
        <v>34</v>
      </c>
      <c r="B37" s="71" t="s">
        <v>76</v>
      </c>
      <c r="C37" s="41"/>
      <c r="D37" s="41"/>
      <c r="E37" s="41"/>
      <c r="F37" s="41"/>
      <c r="G37" s="41"/>
      <c r="H37" s="41"/>
      <c r="I37" s="41"/>
      <c r="J37" s="42"/>
    </row>
    <row r="38" spans="1:11" ht="60" customHeight="1" x14ac:dyDescent="0.25">
      <c r="A38" s="31" t="s">
        <v>35</v>
      </c>
      <c r="B38" s="41" t="s">
        <v>77</v>
      </c>
      <c r="C38" s="41"/>
      <c r="D38" s="41"/>
      <c r="E38" s="41"/>
      <c r="F38" s="41"/>
      <c r="G38" s="41"/>
      <c r="H38" s="41"/>
      <c r="I38" s="41"/>
      <c r="J38" s="42"/>
    </row>
    <row r="39" spans="1:11" ht="17.25" customHeight="1" x14ac:dyDescent="0.25">
      <c r="A39" s="31" t="s">
        <v>32</v>
      </c>
      <c r="B39" s="41" t="s">
        <v>66</v>
      </c>
      <c r="C39" s="41"/>
      <c r="D39" s="41"/>
      <c r="E39" s="41"/>
      <c r="F39" s="41"/>
      <c r="G39" s="41"/>
      <c r="H39" s="41"/>
      <c r="I39" s="41"/>
      <c r="J39" s="42"/>
    </row>
    <row r="40" spans="1:11" ht="30" x14ac:dyDescent="0.25">
      <c r="A40" s="31" t="s">
        <v>33</v>
      </c>
      <c r="B40" s="41" t="s">
        <v>67</v>
      </c>
      <c r="C40" s="41"/>
      <c r="D40" s="41"/>
      <c r="E40" s="41"/>
      <c r="F40" s="41"/>
      <c r="G40" s="41"/>
      <c r="H40" s="41"/>
      <c r="I40" s="41"/>
      <c r="J40" s="42"/>
    </row>
    <row r="41" spans="1:11" ht="85.5" customHeight="1" x14ac:dyDescent="0.25">
      <c r="A41" s="31" t="s">
        <v>34</v>
      </c>
      <c r="B41" s="71" t="s">
        <v>78</v>
      </c>
      <c r="C41" s="41"/>
      <c r="D41" s="41"/>
      <c r="E41" s="41"/>
      <c r="F41" s="41"/>
      <c r="G41" s="41"/>
      <c r="H41" s="41"/>
      <c r="I41" s="41"/>
      <c r="J41" s="42"/>
    </row>
    <row r="42" spans="1:11" ht="30" x14ac:dyDescent="0.25">
      <c r="A42" s="31" t="s">
        <v>35</v>
      </c>
      <c r="B42" s="41" t="s">
        <v>79</v>
      </c>
      <c r="C42" s="41"/>
      <c r="D42" s="41"/>
      <c r="E42" s="41"/>
      <c r="F42" s="41"/>
      <c r="G42" s="41"/>
      <c r="H42" s="41"/>
      <c r="I42" s="41"/>
      <c r="J42" s="42"/>
    </row>
    <row r="43" spans="1:11" ht="17.25" customHeight="1" x14ac:dyDescent="0.25">
      <c r="A43" s="31" t="s">
        <v>32</v>
      </c>
      <c r="B43" s="41" t="s">
        <v>68</v>
      </c>
      <c r="C43" s="41"/>
      <c r="D43" s="41"/>
      <c r="E43" s="41"/>
      <c r="F43" s="41"/>
      <c r="G43" s="41"/>
      <c r="H43" s="41"/>
      <c r="I43" s="41"/>
      <c r="J43" s="42"/>
    </row>
    <row r="44" spans="1:11" ht="30" x14ac:dyDescent="0.25">
      <c r="A44" s="31" t="s">
        <v>33</v>
      </c>
      <c r="B44" s="41" t="s">
        <v>69</v>
      </c>
      <c r="C44" s="41"/>
      <c r="D44" s="41"/>
      <c r="E44" s="41"/>
      <c r="F44" s="41"/>
      <c r="G44" s="41"/>
      <c r="H44" s="41"/>
      <c r="I44" s="41"/>
      <c r="J44" s="42"/>
    </row>
    <row r="45" spans="1:11" ht="85.5" customHeight="1" x14ac:dyDescent="0.25">
      <c r="A45" s="31" t="s">
        <v>34</v>
      </c>
      <c r="B45" s="41" t="s">
        <v>80</v>
      </c>
      <c r="C45" s="41"/>
      <c r="D45" s="41"/>
      <c r="E45" s="41"/>
      <c r="F45" s="41"/>
      <c r="G45" s="41"/>
      <c r="H45" s="41"/>
      <c r="I45" s="41"/>
      <c r="J45" s="42"/>
    </row>
    <row r="46" spans="1:11" ht="71.25" customHeight="1" x14ac:dyDescent="0.25">
      <c r="A46" s="31" t="s">
        <v>35</v>
      </c>
      <c r="B46" s="41" t="s">
        <v>81</v>
      </c>
      <c r="C46" s="41"/>
      <c r="D46" s="41"/>
      <c r="E46" s="41"/>
      <c r="F46" s="41"/>
      <c r="G46" s="41"/>
      <c r="H46" s="41"/>
      <c r="I46" s="41"/>
      <c r="J46" s="42"/>
    </row>
    <row r="47" spans="1:11" x14ac:dyDescent="0.25">
      <c r="A47" s="31" t="s">
        <v>32</v>
      </c>
      <c r="B47" s="41" t="s">
        <v>70</v>
      </c>
      <c r="C47" s="41"/>
      <c r="D47" s="41"/>
      <c r="E47" s="41"/>
      <c r="F47" s="41"/>
      <c r="G47" s="41"/>
      <c r="H47" s="41"/>
      <c r="I47" s="41"/>
      <c r="J47" s="42"/>
    </row>
    <row r="48" spans="1:11" ht="30" x14ac:dyDescent="0.25">
      <c r="A48" s="31" t="s">
        <v>33</v>
      </c>
      <c r="B48" s="41" t="s">
        <v>71</v>
      </c>
      <c r="C48" s="41"/>
      <c r="D48" s="41"/>
      <c r="E48" s="41"/>
      <c r="F48" s="41"/>
      <c r="G48" s="41"/>
      <c r="H48" s="41"/>
      <c r="I48" s="41"/>
      <c r="J48" s="42"/>
    </row>
    <row r="49" spans="1:11" ht="113.25" customHeight="1" x14ac:dyDescent="0.25">
      <c r="A49" s="31" t="s">
        <v>34</v>
      </c>
      <c r="B49" s="41" t="s">
        <v>82</v>
      </c>
      <c r="C49" s="41"/>
      <c r="D49" s="41"/>
      <c r="E49" s="41"/>
      <c r="F49" s="41"/>
      <c r="G49" s="41"/>
      <c r="H49" s="41"/>
      <c r="I49" s="41"/>
      <c r="J49" s="42"/>
    </row>
    <row r="50" spans="1:11" ht="30" x14ac:dyDescent="0.25">
      <c r="A50" s="31" t="s">
        <v>35</v>
      </c>
      <c r="B50" s="41" t="s">
        <v>79</v>
      </c>
      <c r="C50" s="41"/>
      <c r="D50" s="41"/>
      <c r="E50" s="41"/>
      <c r="F50" s="41"/>
      <c r="G50" s="41"/>
      <c r="H50" s="41"/>
      <c r="I50" s="41"/>
      <c r="J50" s="42"/>
    </row>
    <row r="51" spans="1:11" ht="15.75" x14ac:dyDescent="0.25">
      <c r="A51" s="34" t="s">
        <v>36</v>
      </c>
      <c r="B51" s="35"/>
      <c r="C51" s="35"/>
      <c r="D51" s="35"/>
      <c r="E51" s="35"/>
      <c r="F51" s="35"/>
      <c r="G51" s="35"/>
      <c r="H51" s="35"/>
      <c r="I51" s="35"/>
      <c r="J51" s="36"/>
    </row>
    <row r="52" spans="1:11" ht="15.75" x14ac:dyDescent="0.25">
      <c r="A52" s="37" t="s">
        <v>37</v>
      </c>
      <c r="B52" s="38"/>
      <c r="C52" s="38"/>
      <c r="D52" s="38"/>
      <c r="E52" s="38"/>
      <c r="F52" s="38"/>
      <c r="G52" s="38"/>
      <c r="H52" s="38"/>
      <c r="I52" s="38"/>
      <c r="J52" s="39"/>
      <c r="K52" s="1"/>
    </row>
    <row r="53" spans="1:11" ht="27.75" customHeight="1" x14ac:dyDescent="0.25">
      <c r="A53" s="40" t="s">
        <v>83</v>
      </c>
      <c r="B53" s="41"/>
      <c r="C53" s="41"/>
      <c r="D53" s="41"/>
      <c r="E53" s="41"/>
      <c r="F53" s="41"/>
      <c r="G53" s="41"/>
      <c r="H53" s="41"/>
      <c r="I53" s="41"/>
      <c r="J53" s="42"/>
    </row>
    <row r="54" spans="1:11" ht="27.75" customHeight="1" x14ac:dyDescent="0.25">
      <c r="A54" s="32"/>
      <c r="B54" s="18"/>
      <c r="C54" s="18"/>
      <c r="D54" s="18"/>
      <c r="E54" s="18"/>
      <c r="F54" s="18"/>
      <c r="G54" s="18"/>
      <c r="H54" s="18"/>
      <c r="I54" s="18"/>
      <c r="J54" s="33"/>
    </row>
    <row r="55" spans="1:11" ht="30.75" customHeight="1" thickBot="1" x14ac:dyDescent="0.3">
      <c r="A55" s="43" t="s">
        <v>46</v>
      </c>
      <c r="B55" s="44"/>
      <c r="C55" s="44"/>
      <c r="D55" s="44"/>
      <c r="E55" s="44"/>
      <c r="F55" s="44"/>
      <c r="G55" s="44"/>
      <c r="H55" s="44"/>
      <c r="I55" s="44"/>
      <c r="J55" s="45"/>
    </row>
  </sheetData>
  <mergeCells count="60">
    <mergeCell ref="B48:J48"/>
    <mergeCell ref="B49:J49"/>
    <mergeCell ref="B50:J50"/>
    <mergeCell ref="B43:J43"/>
    <mergeCell ref="B44:J44"/>
    <mergeCell ref="B45:J45"/>
    <mergeCell ref="B46:J46"/>
    <mergeCell ref="B47:J47"/>
    <mergeCell ref="B38:J38"/>
    <mergeCell ref="B39:J39"/>
    <mergeCell ref="B40:J40"/>
    <mergeCell ref="B41:J41"/>
    <mergeCell ref="B42:J42"/>
    <mergeCell ref="A4:J4"/>
    <mergeCell ref="B35:J35"/>
    <mergeCell ref="B36:J36"/>
    <mergeCell ref="B37:J37"/>
    <mergeCell ref="C15:J15"/>
    <mergeCell ref="B11:J11"/>
    <mergeCell ref="B12:J12"/>
    <mergeCell ref="A13:J13"/>
    <mergeCell ref="C14:J14"/>
    <mergeCell ref="B20:J20"/>
    <mergeCell ref="A22:J22"/>
    <mergeCell ref="A23:J23"/>
    <mergeCell ref="A24:B24"/>
    <mergeCell ref="I24:J24"/>
    <mergeCell ref="C24:E24"/>
    <mergeCell ref="B1:J1"/>
    <mergeCell ref="B2:C2"/>
    <mergeCell ref="D2:H2"/>
    <mergeCell ref="B3:C3"/>
    <mergeCell ref="D3:H3"/>
    <mergeCell ref="B8:J8"/>
    <mergeCell ref="B9:J9"/>
    <mergeCell ref="B10:J10"/>
    <mergeCell ref="A5:J5"/>
    <mergeCell ref="A6:J6"/>
    <mergeCell ref="A7:J7"/>
    <mergeCell ref="F25:H25"/>
    <mergeCell ref="C16:J16"/>
    <mergeCell ref="A17:J17"/>
    <mergeCell ref="B18:J18"/>
    <mergeCell ref="B19:J19"/>
    <mergeCell ref="A51:J51"/>
    <mergeCell ref="A52:J52"/>
    <mergeCell ref="A53:J53"/>
    <mergeCell ref="A55:J55"/>
    <mergeCell ref="B21:J21"/>
    <mergeCell ref="A33:J33"/>
    <mergeCell ref="A34:J34"/>
    <mergeCell ref="A25:B25"/>
    <mergeCell ref="I25:J25"/>
    <mergeCell ref="A26:J26"/>
    <mergeCell ref="F24:H24"/>
    <mergeCell ref="C27:D27"/>
    <mergeCell ref="G27:H27"/>
    <mergeCell ref="I27:J27"/>
    <mergeCell ref="E27:F27"/>
    <mergeCell ref="C25:E25"/>
  </mergeCells>
  <phoneticPr fontId="21" type="noConversion"/>
  <dataValidations count="1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"/>
    <dataValidation allowBlank="1" showInputMessage="1" showErrorMessage="1" prompt="Nombre del indicador" sqref="B28"/>
    <dataValidation allowBlank="1" showInputMessage="1" showErrorMessage="1" prompt="Nombre de cada producto" sqref="A28:A32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3:J54"/>
    <dataValidation allowBlank="1" showInputMessage="1" showErrorMessage="1" prompt="De existir desvío, explicar razones." sqref="B50:J50 B42:J42 B46:J46 B38:J38"/>
    <dataValidation allowBlank="1" showInputMessage="1" showErrorMessage="1" prompt="1. Describir lo plasmado en el presupuesto_x000a_2. Describir lo alcanzado en términos financieros y de producción " sqref="B41:J41 B49:J49 B45:J45 B37:J37"/>
    <dataValidation allowBlank="1" showInputMessage="1" showErrorMessage="1" prompt="¿En qué consiste el producto? su objetivo" sqref="B39:J40 B47:J48 B44:J44 B36:J36"/>
    <dataValidation allowBlank="1" showInputMessage="1" showErrorMessage="1" prompt="Nombre del producto" sqref="B35:J35 B43:J4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B10"/>
    <dataValidation allowBlank="1" sqref="A8"/>
  </dataValidations>
  <pageMargins left="0.7" right="0.7" top="0.75" bottom="0.75" header="0.3" footer="0.3"/>
  <pageSetup scale="23" fitToHeight="0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2021-11-11T13:19:10Z</cp:lastPrinted>
  <dcterms:created xsi:type="dcterms:W3CDTF">2021-03-22T15:50:10Z</dcterms:created>
  <dcterms:modified xsi:type="dcterms:W3CDTF">2021-12-10T13:50:31Z</dcterms:modified>
</cp:coreProperties>
</file>